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7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Plan2" sheetId="1" state="hidden" r:id="rId3"/>
    <sheet name="Plan3" sheetId="2" state="hidden" r:id="rId4"/>
    <sheet name="CONSOLIDAÇÃO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function="false" hidden="false" localSheetId="2" name="_xlnm.Print_Area" vbProcedure="false">CONSOLIDAÇÃO!$A$1:$K$37</definedName>
    <definedName function="false" hidden="false" localSheetId="0" name="_xlnm.Print_Area" vbProcedure="false">Plan2!$A$1:$K$37</definedName>
    <definedName function="false" hidden="false" localSheetId="1" name="_xlnm.Print_Area" vbProcedure="false">Plan3!$A$1:$K$37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<sst xmlns="http://schemas.openxmlformats.org/spreadsheetml/2006/main" count="188" uniqueCount="108">
  <si>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</si>
  <si>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</si>
  <si>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</si>
  <si>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</si>
  <si>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FF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FF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</si>
  <si>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</si>
  <si>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</si>
  <si>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</si>
  <si>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</si>
  <si>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</si>
  <si>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</si>
  <si>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</si>
  <si>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</si>
  <si>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</si>
  <si>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</si>
  <si>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</si>
  <si>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</si>
  <si>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</si>
  <si>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</si>
  <si>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</si>
  <si>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</si>
  <si>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</si>
  <si>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</si>
  <si>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</si>
  <si>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</si>
  <si>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</si>
  <si>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</si>
  <si>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</si>
  <si>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</si>
  <si>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</si>
  <si>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</si>
  <si>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</si>
  <si>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</si>
  <si>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</si>
  <si>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</si>
  <si>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</si>
  <si>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</si>
  <si>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</si>
  <si>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</si>
  <si>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</si>
  <si>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</si>
  <si>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</si>
  <si>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</si>
  <si>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</si>
  <si>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</si>
  <si>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</si>
  <si>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</si>
  <si>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</si>
  <si>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</si>
  <si>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</si>
  <si>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</si>
  <si>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</si>
  <si>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</si>
  <si>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</si>
  <si>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</si>
  <si>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</si>
  <si>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</si>
  <si>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</si>
  <si>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</si>
  <si>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</si>
  <si>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</si>
  <si>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</si>
  <si>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</si>
  <si>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</si>
  <si>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</si>
  <si>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</si>
  <si>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</si>
  <si>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</si>
  <si>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</si>
  <si>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</si>
  <si>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</si>
  <si>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</si>
  <si>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</si>
  <si>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</si>
  <si>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</si>
  <si>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</si>
  <si>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</si>
  <si>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LOTE I - Hospital Pronto Socorro João Paulo II; AMI e Hospital de Retaguarda de Rondônia - HRRO 
 </t>
  </si>
  <si>
    <t xml:space="preserve">ITEM</t>
  </si>
  <si>
    <t xml:space="preserve">UNIDADE</t>
  </si>
  <si>
    <t xml:space="preserve">GRUPO</t>
  </si>
  <si>
    <t xml:space="preserve">SUBGRUPO</t>
  </si>
  <si>
    <t xml:space="preserve">QUANTIDADE MENSAL</t>
  </si>
  <si>
    <t xml:space="preserve">QUANTIDADE TOTAL MENSAL</t>
  </si>
  <si>
    <t xml:space="preserve">QUANTIDADE TOTAL ANUAL</t>
  </si>
  <si>
    <t xml:space="preserve">PREÇO
UNITÁRIO</t>
  </si>
  <si>
    <t xml:space="preserve">VALOR
MENSAL</t>
  </si>
  <si>
    <t xml:space="preserve">VALOR
ANUAL </t>
  </si>
  <si>
    <t xml:space="preserve">Hospital Pronto Socorro João Paulo II - JPII</t>
  </si>
  <si>
    <t xml:space="preserve">KG</t>
  </si>
  <si>
    <t xml:space="preserve">A</t>
  </si>
  <si>
    <t xml:space="preserve">A1</t>
  </si>
  <si>
    <t xml:space="preserve">A3</t>
  </si>
  <si>
    <t xml:space="preserve">A4</t>
  </si>
  <si>
    <t xml:space="preserve">B</t>
  </si>
  <si>
    <t xml:space="preserve">-</t>
  </si>
  <si>
    <t xml:space="preserve">C</t>
  </si>
  <si>
    <t xml:space="preserve">E</t>
  </si>
  <si>
    <t xml:space="preserve">Assistência Médica Intensiva - AMI</t>
  </si>
  <si>
    <t xml:space="preserve">Hospital de Retaguarda de Rondônia - HRRO</t>
  </si>
  <si>
    <t xml:space="preserve">LOTE II - Hospital de Urgência e Emergência Regional de Cacoal - HEURO e Hospital Regional de Cacoal - HRC</t>
  </si>
  <si>
    <t xml:space="preserve">Hospital Regional de Cacoal - HRC</t>
  </si>
  <si>
    <t xml:space="preserve">Hospital de Urgência e Emergência Regional de Cacoal - HEURO</t>
  </si>
  <si>
    <t xml:space="preserve">A2</t>
  </si>
  <si>
    <t xml:space="preserve">LOTE III - Hospital Regional de Extrema - HRE e Laboratório de Fronteira de Rondônia - LAFRON</t>
  </si>
  <si>
    <t xml:space="preserve">Hospital Regional de Extrema - HRE</t>
  </si>
  <si>
    <t xml:space="preserve">Laboratório de Fronteira de Rondônia - LAFRON</t>
  </si>
  <si>
    <t xml:space="preserve">TOTAL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</si>
</sst>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R$ &quot;* #,##0.00_-;&quot;-R$ &quot;* #,##0.00_-;_-&quot;R$ &quot;* \-??_-;_-@_-"/>
    <numFmt numFmtId="166" formatCode="00"/>
    <numFmt numFmtId="167" formatCode="0.00"/>
    <numFmt numFmtId="168" formatCode="&quot;R$ &quot;#,##0.00"/>
    <numFmt numFmtId="169" formatCode="#,##0.0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FF0000"/>
      <name val="Calibri"/>
      <family val="2"/>
      <charset val="1"/>
    </font>
    <font>
      <sz val="8"/>
      <color rgb="FFFF0000"/>
      <name val="Verdana"/>
      <family val="2"/>
      <charset val="1"/>
    </font>
    <font>
      <sz val="14"/>
      <color rgb="FFFF0000"/>
      <name val="Times New Roman"/>
      <family val="1"/>
      <charset val="1"/>
    </font>
    <font>
      <sz val="10"/>
      <color rgb="FFFF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sz val="14"/>
      <color rgb="FF000000"/>
      <name val="Times New Roman"/>
      <family val="1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FF0000"/>
      <name val="Trebuchet MS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8"/>
        <bgColor rgb="FF99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justify" vertical="bottom" textRotation="0" wrapText="tru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justify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4" borderId="3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4" fillId="4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4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2" borderId="14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2" borderId="16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2" borderId="15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2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2" borderId="18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2" borderId="19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25" fillId="0" borderId="20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2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25" fillId="0" borderId="22" xfId="22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25" fillId="0" borderId="21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8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5" fillId="0" borderId="18" xfId="22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25" fillId="0" borderId="24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5" fillId="0" borderId="24" xfId="22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6" fontId="25" fillId="0" borderId="14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0" borderId="16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0" borderId="15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0" borderId="18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0" borderId="19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4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4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0" borderId="16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25" fillId="0" borderId="18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25" fillId="0" borderId="25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2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0" borderId="22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0" borderId="26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0" borderId="2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2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0" borderId="22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0" borderId="24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6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4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Normal 4" xfId="23"/>
    <cellStyle name="Normal 5" xfId="24"/>
    <cellStyle name="Normal 6" xfId="25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1%20-%20Planilha%20-%20Hospital%20Pronto%20Socorro%20Jo&#227;o%20Paulo%20II%20(OK)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2%20-%20Planilha%20-%20Assist&#234;ncia%20M&#233;dica%20Intensiva%20-%20AMI%20(OK)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3%20-%20Planilha%20-%20Hospital%20de%20Retaguarda%20de%20Rond&#244;nia%20-%20HRRO%20(OK).xlsx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4%20-%20Planilha%20-%20Hospital%20Regional%20de%20Cacoal%20-%20HRC%20(OK).xlsx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5%20-%20Planilha%20-%20Hospital%20de%20Urg&#234;ncia%20e%20Emerg&#234;ncia%20Regional%20de%20Cacoal%20-%20HEURO%20(OK).xlsx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6%20-%20Planilha%20-%20Hospital%20Regional%20de%20Extrema%20-%20HRE%20(OK).xlsx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7%20-%20Planilha%20-%20Laborat&#243;rio%20de%20Fronteira%20de%20Rond&#244;nia%20-%20LAFRON%20(OK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Agente de Coleta - Diurno "/>
      <sheetName val="Agente de Coleta - Noturno"/>
      <sheetName val="Motorista"/>
      <sheetName val="Responsavel Tecnico"/>
      <sheetName val="Supervisor "/>
      <sheetName val="EPI's e Uniformes"/>
      <sheetName val="Materiais"/>
      <sheetName val="Material Permanente"/>
    </sheetNames>
    <sheetDataSet>
      <sheetData sheetId="0"/>
      <sheetData sheetId="1"/>
      <sheetData sheetId="2">
        <row r="5">
          <cell r="J5">
            <v>288081.786297156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Agente de Coleta - Diurno "/>
      <sheetName val="Agente de Coleta - Noturno"/>
      <sheetName val="Responsavel Tecnico"/>
      <sheetName val="EPI's e Uniformes"/>
      <sheetName val="Materiais "/>
      <sheetName val="Equipamentos-Mater. Permane "/>
    </sheetNames>
    <sheetDataSet>
      <sheetData sheetId="0"/>
      <sheetData sheetId="1"/>
      <sheetData sheetId="2">
        <row r="5">
          <cell r="J5">
            <v>44868.3574216055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Agente de Coleta - Diurno "/>
      <sheetName val="Responsavel Tecnico"/>
      <sheetName val="EPI's e Uniformes"/>
      <sheetName val="Materiais"/>
      <sheetName val="Equipamentos-Mater. Permanentes"/>
    </sheetNames>
    <sheetDataSet>
      <sheetData sheetId="0"/>
      <sheetData sheetId="1"/>
      <sheetData sheetId="2">
        <row r="5">
          <cell r="J5">
            <v>31920.4681801509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Agente de Coleta - Diurno "/>
      <sheetName val="Agente de Coleta - Noturno"/>
      <sheetName val="Motorista"/>
      <sheetName val="Responsavel Tecnico"/>
      <sheetName val="EPI's e Uniformes"/>
      <sheetName val="Materiais"/>
      <sheetName val="Material Permanentes"/>
    </sheetNames>
    <sheetDataSet>
      <sheetData sheetId="0"/>
      <sheetData sheetId="1"/>
      <sheetData sheetId="2">
        <row r="5">
          <cell r="J5">
            <v>111790.487408611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Agente de Coleta - Diurno "/>
      <sheetName val="Agente de Coleta - Noturno"/>
      <sheetName val="Responsavel Tecnico"/>
      <sheetName val="Supervisor "/>
      <sheetName val="EPI's e Uniformes"/>
      <sheetName val="Materiais"/>
      <sheetName val="Material Permanentes"/>
    </sheetNames>
    <sheetDataSet>
      <sheetData sheetId="0"/>
      <sheetData sheetId="1"/>
      <sheetData sheetId="2">
        <row r="5">
          <cell r="J5">
            <v>124087.036902563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Agente de Coleta - Diurno "/>
      <sheetName val="Agente de Coleta - Noturno "/>
      <sheetName val="Motorista"/>
      <sheetName val="Responsavel Tecnico"/>
      <sheetName val="Encarregado"/>
      <sheetName val="EPI's e Uniformes"/>
      <sheetName val="Materiais"/>
      <sheetName val="Materiais Permanentes"/>
    </sheetNames>
    <sheetDataSet>
      <sheetData sheetId="0"/>
      <sheetData sheetId="1"/>
      <sheetData sheetId="2">
        <row r="5">
          <cell r="J5">
            <v>67402.2068506572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Agente de Coleta - Diurno "/>
      <sheetName val="Responsavel Tecnico"/>
      <sheetName val="EPI's e Uniformes"/>
      <sheetName val="Materiais"/>
      <sheetName val="Materiais Permanentes"/>
    </sheetNames>
    <sheetDataSet>
      <sheetData sheetId="0"/>
      <sheetData sheetId="1"/>
      <sheetData sheetId="2">
        <row r="5">
          <cell r="J5">
            <v>2273.18977515909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0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45" zoomScalePageLayoutView="100" workbookViewId="0">
      <selection pane="topLeft" activeCell="J2" activeCellId="0" sqref="J2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D2" s="4"/>
      <c r="E2" s="5" t="s">
        <v>2</v>
      </c>
      <c r="F2" s="4"/>
      <c r="G2" s="4"/>
      <c r="H2" s="4"/>
      <c r="I2" s="4"/>
      <c r="J2" s="4"/>
      <c r="K2" s="4"/>
    </row>
    <row r="3" customFormat="false" ht="174" hidden="false" customHeight="true" outlineLevel="0" collapsed="false">
      <c r="A3" s="6" t="s">
        <v>3</v>
      </c>
      <c r="B3" s="6"/>
      <c r="C3" s="6"/>
      <c r="D3" s="4"/>
      <c r="E3" s="7" t="s">
        <v>4</v>
      </c>
      <c r="F3" s="4"/>
      <c r="G3" s="4"/>
      <c r="H3" s="4"/>
      <c r="I3" s="4"/>
      <c r="J3" s="4"/>
      <c r="K3" s="4"/>
    </row>
    <row r="4" customFormat="false" ht="18.75" hidden="false" customHeight="true" outlineLevel="0" collapsed="false">
      <c r="A4" s="8"/>
      <c r="B4" s="4"/>
      <c r="C4" s="4"/>
      <c r="D4" s="4"/>
      <c r="E4" s="9"/>
      <c r="F4" s="4"/>
      <c r="G4" s="4"/>
      <c r="H4" s="4"/>
      <c r="I4" s="4"/>
      <c r="J4" s="4"/>
      <c r="K4" s="4"/>
    </row>
    <row r="5" customFormat="false" ht="15.75" hidden="false" customHeight="true" outlineLevel="0" collapsed="false">
      <c r="A5" s="10" t="s">
        <v>5</v>
      </c>
      <c r="B5" s="10"/>
      <c r="C5" s="10"/>
      <c r="D5" s="4"/>
      <c r="E5" s="11" t="s">
        <v>6</v>
      </c>
      <c r="F5" s="4"/>
      <c r="G5" s="4"/>
      <c r="H5" s="4"/>
      <c r="I5" s="4"/>
      <c r="J5" s="4"/>
      <c r="K5" s="4"/>
    </row>
    <row r="6" customFormat="false" ht="15" hidden="false" customHeight="false" outlineLevel="0" collapsed="false">
      <c r="A6" s="10" t="s">
        <v>7</v>
      </c>
      <c r="B6" s="10" t="s">
        <v>8</v>
      </c>
      <c r="C6" s="12" t="s">
        <v>9</v>
      </c>
      <c r="D6" s="4"/>
      <c r="E6" s="11" t="s">
        <v>10</v>
      </c>
      <c r="F6" s="4"/>
      <c r="G6" s="4"/>
      <c r="H6" s="4"/>
      <c r="I6" s="4"/>
      <c r="J6" s="4"/>
      <c r="K6" s="4"/>
    </row>
    <row r="7" customFormat="false" ht="15.75" hidden="false" customHeight="true" outlineLevel="0" collapsed="false">
      <c r="A7" s="10"/>
      <c r="B7" s="10"/>
      <c r="C7" s="13" t="s">
        <v>11</v>
      </c>
      <c r="D7" s="4"/>
      <c r="E7" s="11" t="s">
        <v>12</v>
      </c>
      <c r="F7" s="4"/>
      <c r="G7" s="4"/>
      <c r="H7" s="4"/>
      <c r="I7" s="4"/>
      <c r="J7" s="4"/>
      <c r="K7" s="4"/>
    </row>
    <row r="8" customFormat="false" ht="15" hidden="false" customHeight="false" outlineLevel="0" collapsed="false">
      <c r="A8" s="14" t="s">
        <v>13</v>
      </c>
      <c r="B8" s="12" t="n">
        <v>30</v>
      </c>
      <c r="C8" s="12" t="n">
        <v>7</v>
      </c>
      <c r="D8" s="4" t="n">
        <f aca="false">(7/30)/12</f>
        <v>0.0194444444444444</v>
      </c>
      <c r="E8" s="15" t="s">
        <v>14</v>
      </c>
      <c r="F8" s="4"/>
      <c r="G8" s="4"/>
      <c r="H8" s="4"/>
      <c r="I8" s="4"/>
      <c r="J8" s="4"/>
      <c r="K8" s="4"/>
    </row>
    <row r="9" customFormat="false" ht="13.5" hidden="false" customHeight="true" outlineLevel="0" collapsed="false">
      <c r="A9" s="16" t="s">
        <v>15</v>
      </c>
      <c r="B9" s="17" t="n">
        <v>33</v>
      </c>
      <c r="C9" s="17" t="n">
        <v>8</v>
      </c>
      <c r="D9" s="4" t="n">
        <f aca="false">(3/30)/12</f>
        <v>0.00833333333333333</v>
      </c>
      <c r="E9" s="4"/>
      <c r="F9" s="4"/>
      <c r="G9" s="4"/>
      <c r="H9" s="4"/>
      <c r="I9" s="4"/>
      <c r="J9" s="4"/>
      <c r="K9" s="4"/>
    </row>
    <row r="10" customFormat="false" ht="13.5" hidden="false" customHeight="true" outlineLevel="0" collapsed="false">
      <c r="A10" s="18" t="s">
        <v>16</v>
      </c>
      <c r="B10" s="19" t="n">
        <v>36</v>
      </c>
      <c r="C10" s="19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8" t="s">
        <v>17</v>
      </c>
      <c r="B11" s="19" t="n">
        <v>39</v>
      </c>
      <c r="C11" s="19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20" t="s">
        <v>18</v>
      </c>
      <c r="B12" s="21" t="n">
        <v>42</v>
      </c>
      <c r="C12" s="21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8" t="s">
        <v>19</v>
      </c>
      <c r="B13" s="19" t="n">
        <v>45</v>
      </c>
      <c r="C13" s="19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8" t="s">
        <v>21</v>
      </c>
      <c r="B14" s="19" t="n">
        <v>48</v>
      </c>
      <c r="C14" s="19" t="n">
        <v>11</v>
      </c>
      <c r="E14" s="1" t="s">
        <v>22</v>
      </c>
    </row>
    <row r="15" customFormat="false" ht="15" hidden="false" customHeight="false" outlineLevel="0" collapsed="false">
      <c r="A15" s="18" t="s">
        <v>23</v>
      </c>
      <c r="B15" s="19" t="n">
        <v>51</v>
      </c>
      <c r="C15" s="19" t="n">
        <v>12</v>
      </c>
    </row>
    <row r="16" customFormat="false" ht="15" hidden="false" customHeight="false" outlineLevel="0" collapsed="false">
      <c r="A16" s="18" t="s">
        <v>24</v>
      </c>
      <c r="B16" s="19" t="n">
        <v>54</v>
      </c>
      <c r="C16" s="19" t="n">
        <v>13</v>
      </c>
    </row>
    <row r="17" customFormat="false" ht="15" hidden="false" customHeight="false" outlineLevel="0" collapsed="false">
      <c r="A17" s="18" t="s">
        <v>25</v>
      </c>
      <c r="B17" s="19" t="n">
        <v>57</v>
      </c>
      <c r="C17" s="19" t="n">
        <v>13</v>
      </c>
    </row>
    <row r="18" customFormat="false" ht="15" hidden="false" customHeight="false" outlineLevel="0" collapsed="false">
      <c r="A18" s="18" t="s">
        <v>26</v>
      </c>
      <c r="B18" s="19" t="n">
        <v>60</v>
      </c>
      <c r="C18" s="19" t="n">
        <v>14</v>
      </c>
    </row>
    <row r="19" customFormat="false" ht="15" hidden="false" customHeight="false" outlineLevel="0" collapsed="false">
      <c r="A19" s="18" t="s">
        <v>27</v>
      </c>
      <c r="B19" s="19" t="n">
        <v>63</v>
      </c>
      <c r="C19" s="19" t="n">
        <v>15</v>
      </c>
    </row>
    <row r="20" customFormat="false" ht="15" hidden="false" customHeight="false" outlineLevel="0" collapsed="false">
      <c r="A20" s="18" t="s">
        <v>28</v>
      </c>
      <c r="B20" s="19" t="n">
        <v>66</v>
      </c>
      <c r="C20" s="19" t="n">
        <v>15</v>
      </c>
    </row>
    <row r="21" customFormat="false" ht="15" hidden="false" customHeight="false" outlineLevel="0" collapsed="false">
      <c r="A21" s="18" t="s">
        <v>29</v>
      </c>
      <c r="B21" s="19" t="n">
        <v>69</v>
      </c>
      <c r="C21" s="19" t="n">
        <v>16</v>
      </c>
    </row>
    <row r="22" customFormat="false" ht="15" hidden="false" customHeight="false" outlineLevel="0" collapsed="false">
      <c r="A22" s="18" t="s">
        <v>30</v>
      </c>
      <c r="B22" s="19" t="n">
        <v>72</v>
      </c>
      <c r="C22" s="19" t="n">
        <v>17</v>
      </c>
    </row>
    <row r="23" customFormat="false" ht="15" hidden="false" customHeight="false" outlineLevel="0" collapsed="false">
      <c r="A23" s="18" t="s">
        <v>31</v>
      </c>
      <c r="B23" s="19" t="n">
        <v>75</v>
      </c>
      <c r="C23" s="19" t="n">
        <v>18</v>
      </c>
    </row>
    <row r="24" customFormat="false" ht="15" hidden="false" customHeight="false" outlineLevel="0" collapsed="false">
      <c r="A24" s="18" t="s">
        <v>32</v>
      </c>
      <c r="B24" s="19" t="n">
        <v>78</v>
      </c>
      <c r="C24" s="19" t="n">
        <v>18</v>
      </c>
    </row>
    <row r="25" customFormat="false" ht="15" hidden="false" customHeight="false" outlineLevel="0" collapsed="false">
      <c r="A25" s="18" t="s">
        <v>33</v>
      </c>
      <c r="B25" s="19" t="n">
        <v>81</v>
      </c>
      <c r="C25" s="19" t="n">
        <v>19</v>
      </c>
    </row>
    <row r="26" customFormat="false" ht="15" hidden="false" customHeight="false" outlineLevel="0" collapsed="false">
      <c r="A26" s="18" t="s">
        <v>34</v>
      </c>
      <c r="B26" s="19" t="n">
        <v>84</v>
      </c>
      <c r="C26" s="19" t="n">
        <v>20</v>
      </c>
    </row>
    <row r="27" customFormat="false" ht="15" hidden="false" customHeight="false" outlineLevel="0" collapsed="false">
      <c r="A27" s="18" t="s">
        <v>35</v>
      </c>
      <c r="B27" s="19" t="n">
        <v>87</v>
      </c>
      <c r="C27" s="19" t="n">
        <v>20</v>
      </c>
    </row>
    <row r="28" customFormat="false" ht="15" hidden="false" customHeight="false" outlineLevel="0" collapsed="false">
      <c r="A28" s="22" t="s">
        <v>36</v>
      </c>
      <c r="B28" s="23" t="n">
        <v>90</v>
      </c>
      <c r="C28" s="23" t="n">
        <v>21</v>
      </c>
      <c r="E28" s="24" t="s">
        <v>37</v>
      </c>
    </row>
    <row r="29" customFormat="false" ht="17.35" hidden="false" customHeight="false" outlineLevel="0" collapsed="false">
      <c r="A29" s="25"/>
    </row>
    <row r="30" customFormat="false" ht="145.5" hidden="false" customHeight="true" outlineLevel="0" collapsed="false">
      <c r="A30" s="26" t="s">
        <v>38</v>
      </c>
      <c r="B30" s="26"/>
      <c r="C30" s="26"/>
    </row>
    <row r="31" customFormat="false" ht="17.35" hidden="false" customHeight="false" outlineLevel="0" collapsed="false">
      <c r="A31" s="25"/>
    </row>
    <row r="32" customFormat="false" ht="17.35" hidden="false" customHeight="false" outlineLevel="0" collapsed="false">
      <c r="A32" s="27" t="s">
        <v>39</v>
      </c>
    </row>
    <row r="33" customFormat="false" ht="17.35" hidden="false" customHeight="false" outlineLevel="0" collapsed="false">
      <c r="A33" s="25"/>
    </row>
    <row r="34" customFormat="false" ht="15" hidden="false" customHeight="false" outlineLevel="0" collapsed="false">
      <c r="A34" s="28" t="s">
        <v>40</v>
      </c>
      <c r="B34" s="28"/>
      <c r="C34" s="28"/>
    </row>
    <row r="35" customFormat="false" ht="15" hidden="false" customHeight="false" outlineLevel="0" collapsed="false">
      <c r="A35" s="28"/>
      <c r="B35" s="28"/>
      <c r="C35" s="28"/>
    </row>
    <row r="36" customFormat="false" ht="15" hidden="false" customHeight="false" outlineLevel="0" collapsed="false">
      <c r="A36" s="28" t="s">
        <v>41</v>
      </c>
      <c r="B36" s="28"/>
      <c r="C36" s="28"/>
    </row>
    <row r="37" customFormat="false" ht="15" hidden="false" customHeight="false" outlineLevel="0" collapsed="false">
      <c r="A37" s="28"/>
      <c r="B37" s="28"/>
      <c r="C37" s="28"/>
    </row>
    <row r="40" customFormat="false" ht="15" hidden="false" customHeight="false" outlineLevel="0" collapsed="false">
      <c r="A40" s="29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false" showOutlineSymbols="true" defaultGridColor="true" view="pageBreakPreview" topLeftCell="A9" colorId="64" zoomScale="100" zoomScaleNormal="100" zoomScalePageLayoutView="100" workbookViewId="0">
      <selection pane="topLeft" activeCell="J2" activeCellId="0" sqref="J2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30" width="42.86"/>
    <col collapsed="false" customWidth="true" hidden="false" outlineLevel="0" max="2" min="2" style="30" width="72.57"/>
    <col collapsed="false" customWidth="false" hidden="false" outlineLevel="0" max="16384" min="3" style="31" width="42.86"/>
  </cols>
  <sheetData>
    <row r="1" customFormat="false" ht="19.5" hidden="false" customHeight="true" outlineLevel="0" collapsed="false">
      <c r="A1" s="32" t="s">
        <v>43</v>
      </c>
      <c r="B1" s="32"/>
    </row>
    <row r="2" customFormat="false" ht="18.75" hidden="false" customHeight="false" outlineLevel="0" collapsed="false">
      <c r="A2" s="33" t="s">
        <v>44</v>
      </c>
      <c r="B2" s="33" t="s">
        <v>45</v>
      </c>
      <c r="C2" s="34"/>
      <c r="D2" s="34"/>
      <c r="E2" s="34"/>
      <c r="F2" s="34"/>
      <c r="G2" s="34"/>
      <c r="H2" s="34"/>
      <c r="I2" s="34"/>
      <c r="J2" s="34"/>
      <c r="K2" s="34"/>
    </row>
    <row r="3" customFormat="false" ht="18.75" hidden="false" customHeight="false" outlineLevel="0" collapsed="false">
      <c r="A3" s="35" t="s">
        <v>46</v>
      </c>
      <c r="B3" s="36" t="s">
        <v>47</v>
      </c>
      <c r="C3" s="34"/>
      <c r="D3" s="34"/>
      <c r="E3" s="34"/>
      <c r="F3" s="34"/>
      <c r="G3" s="34"/>
      <c r="H3" s="34"/>
      <c r="I3" s="34"/>
      <c r="J3" s="34"/>
      <c r="K3" s="34"/>
    </row>
    <row r="4" customFormat="false" ht="50.7" hidden="false" customHeight="false" outlineLevel="0" collapsed="false">
      <c r="A4" s="37" t="s">
        <v>48</v>
      </c>
      <c r="B4" s="38" t="s">
        <v>49</v>
      </c>
      <c r="C4" s="34"/>
      <c r="D4" s="34"/>
      <c r="E4" s="34"/>
      <c r="F4" s="34"/>
      <c r="G4" s="34"/>
      <c r="H4" s="34"/>
      <c r="I4" s="34"/>
      <c r="J4" s="34"/>
      <c r="K4" s="34"/>
    </row>
    <row r="5" customFormat="false" ht="18.75" hidden="false" customHeight="false" outlineLevel="0" collapsed="false">
      <c r="A5" s="37" t="s">
        <v>50</v>
      </c>
      <c r="B5" s="38" t="s">
        <v>51</v>
      </c>
      <c r="C5" s="34"/>
      <c r="D5" s="34"/>
      <c r="E5" s="34"/>
      <c r="F5" s="34"/>
      <c r="G5" s="34"/>
      <c r="H5" s="34"/>
      <c r="I5" s="34"/>
      <c r="J5" s="34"/>
      <c r="K5" s="34"/>
    </row>
    <row r="6" customFormat="false" ht="67.15" hidden="false" customHeight="false" outlineLevel="0" collapsed="false">
      <c r="A6" s="37" t="s">
        <v>52</v>
      </c>
      <c r="B6" s="38" t="s">
        <v>53</v>
      </c>
      <c r="C6" s="34"/>
      <c r="D6" s="34"/>
      <c r="E6" s="34"/>
      <c r="F6" s="34"/>
      <c r="G6" s="34"/>
      <c r="H6" s="34"/>
      <c r="I6" s="34"/>
      <c r="J6" s="34"/>
      <c r="K6" s="34"/>
    </row>
    <row r="7" customFormat="false" ht="34.3" hidden="false" customHeight="false" outlineLevel="0" collapsed="false">
      <c r="A7" s="37" t="s">
        <v>54</v>
      </c>
      <c r="B7" s="38" t="s">
        <v>55</v>
      </c>
      <c r="C7" s="34"/>
      <c r="D7" s="34"/>
      <c r="E7" s="34"/>
      <c r="F7" s="34"/>
      <c r="G7" s="34"/>
      <c r="H7" s="34"/>
      <c r="I7" s="34"/>
      <c r="J7" s="34"/>
      <c r="K7" s="34"/>
    </row>
    <row r="8" customFormat="false" ht="18.75" hidden="false" customHeight="false" outlineLevel="0" collapsed="false">
      <c r="A8" s="37" t="s">
        <v>56</v>
      </c>
      <c r="B8" s="38" t="s">
        <v>57</v>
      </c>
      <c r="C8" s="34"/>
      <c r="D8" s="34"/>
      <c r="E8" s="34"/>
      <c r="F8" s="34"/>
      <c r="G8" s="34"/>
      <c r="H8" s="34"/>
      <c r="I8" s="34"/>
      <c r="J8" s="34"/>
      <c r="K8" s="34"/>
    </row>
    <row r="9" customFormat="false" ht="34.3" hidden="false" customHeight="false" outlineLevel="0" collapsed="false">
      <c r="A9" s="37" t="s">
        <v>58</v>
      </c>
      <c r="B9" s="38" t="s">
        <v>59</v>
      </c>
      <c r="C9" s="34"/>
      <c r="D9" s="34"/>
      <c r="E9" s="34"/>
      <c r="F9" s="34"/>
      <c r="G9" s="34"/>
      <c r="H9" s="34"/>
      <c r="I9" s="34"/>
      <c r="J9" s="34"/>
      <c r="K9" s="34"/>
    </row>
    <row r="10" customFormat="false" ht="50.7" hidden="false" customHeight="false" outlineLevel="0" collapsed="false">
      <c r="A10" s="37" t="s">
        <v>60</v>
      </c>
      <c r="B10" s="38" t="s">
        <v>61</v>
      </c>
    </row>
    <row r="11" customFormat="false" ht="67.15" hidden="false" customHeight="false" outlineLevel="0" collapsed="false">
      <c r="A11" s="37" t="s">
        <v>62</v>
      </c>
      <c r="B11" s="38" t="s">
        <v>63</v>
      </c>
    </row>
    <row r="12" customFormat="false" ht="50.7" hidden="false" customHeight="false" outlineLevel="0" collapsed="false">
      <c r="A12" s="37" t="s">
        <v>60</v>
      </c>
      <c r="B12" s="38" t="s">
        <v>64</v>
      </c>
    </row>
    <row r="13" customFormat="false" ht="34.3" hidden="false" customHeight="false" outlineLevel="0" collapsed="false">
      <c r="A13" s="37" t="s">
        <v>60</v>
      </c>
      <c r="B13" s="38" t="s">
        <v>65</v>
      </c>
    </row>
    <row r="14" customFormat="false" ht="34.3" hidden="false" customHeight="false" outlineLevel="0" collapsed="false">
      <c r="A14" s="37" t="s">
        <v>60</v>
      </c>
      <c r="B14" s="38" t="s">
        <v>66</v>
      </c>
    </row>
    <row r="15" customFormat="false" ht="18.75" hidden="false" customHeight="false" outlineLevel="0" collapsed="false">
      <c r="A15" s="37" t="s">
        <v>60</v>
      </c>
      <c r="B15" s="38" t="s">
        <v>67</v>
      </c>
    </row>
    <row r="16" customFormat="false" ht="34.3" hidden="false" customHeight="false" outlineLevel="0" collapsed="false">
      <c r="A16" s="37" t="s">
        <v>68</v>
      </c>
      <c r="B16" s="38" t="s">
        <v>69</v>
      </c>
    </row>
    <row r="17" customFormat="false" ht="34.3" hidden="false" customHeight="false" outlineLevel="0" collapsed="false">
      <c r="A17" s="37" t="s">
        <v>70</v>
      </c>
      <c r="B17" s="38" t="s">
        <v>71</v>
      </c>
    </row>
    <row r="18" customFormat="false" ht="34.3" hidden="false" customHeight="false" outlineLevel="0" collapsed="false">
      <c r="A18" s="37" t="s">
        <v>60</v>
      </c>
      <c r="B18" s="38" t="s">
        <v>72</v>
      </c>
    </row>
    <row r="19" customFormat="false" ht="34.3" hidden="false" customHeight="false" outlineLevel="0" collapsed="false">
      <c r="A19" s="37" t="s">
        <v>60</v>
      </c>
      <c r="B19" s="38" t="s">
        <v>73</v>
      </c>
    </row>
    <row r="20" customFormat="false" ht="34.3" hidden="false" customHeight="false" outlineLevel="0" collapsed="false">
      <c r="A20" s="37" t="s">
        <v>60</v>
      </c>
      <c r="B20" s="38" t="s">
        <v>74</v>
      </c>
    </row>
    <row r="21" customFormat="false" ht="50.7" hidden="false" customHeight="false" outlineLevel="0" collapsed="false">
      <c r="A21" s="37" t="s">
        <v>60</v>
      </c>
      <c r="B21" s="38" t="s">
        <v>75</v>
      </c>
    </row>
    <row r="22" customFormat="false" ht="18.75" hidden="false" customHeight="false" outlineLevel="0" collapsed="false">
      <c r="A22" s="39" t="s">
        <v>60</v>
      </c>
      <c r="B22" s="40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M10" activeCellId="0" sqref="M10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41" width="6.71"/>
    <col collapsed="false" customWidth="true" hidden="false" outlineLevel="0" max="2" min="2" style="41" width="50.71"/>
    <col collapsed="false" customWidth="true" hidden="false" outlineLevel="0" max="11" min="3" style="41" width="15.71"/>
    <col collapsed="false" customWidth="false" hidden="false" outlineLevel="0" max="16384" min="12" style="41" width="9.14"/>
  </cols>
  <sheetData>
    <row r="1" customFormat="false" ht="15" hidden="false" customHeight="true" outlineLevel="0" collapsed="false">
      <c r="A1" s="42" t="s">
        <v>77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customFormat="false" ht="30" hidden="false" customHeight="true" outlineLevel="0" collapsed="false">
      <c r="A2" s="43" t="s">
        <v>78</v>
      </c>
      <c r="B2" s="44" t="s">
        <v>79</v>
      </c>
      <c r="C2" s="44" t="s">
        <v>79</v>
      </c>
      <c r="D2" s="44" t="s">
        <v>80</v>
      </c>
      <c r="E2" s="44" t="s">
        <v>81</v>
      </c>
      <c r="F2" s="44" t="s">
        <v>82</v>
      </c>
      <c r="G2" s="44" t="s">
        <v>83</v>
      </c>
      <c r="H2" s="44" t="s">
        <v>84</v>
      </c>
      <c r="I2" s="45" t="s">
        <v>85</v>
      </c>
      <c r="J2" s="45" t="s">
        <v>86</v>
      </c>
      <c r="K2" s="46" t="s">
        <v>87</v>
      </c>
    </row>
    <row r="3" customFormat="false" ht="15" hidden="false" customHeight="true" outlineLevel="0" collapsed="false">
      <c r="A3" s="47" t="n">
        <v>1</v>
      </c>
      <c r="B3" s="48" t="s">
        <v>88</v>
      </c>
      <c r="C3" s="48" t="s">
        <v>89</v>
      </c>
      <c r="D3" s="48" t="s">
        <v>90</v>
      </c>
      <c r="E3" s="49" t="s">
        <v>91</v>
      </c>
      <c r="F3" s="50" t="n">
        <v>111.87</v>
      </c>
      <c r="G3" s="51" t="n">
        <f aca="false">SUM(F3:F8)</f>
        <v>8580.23</v>
      </c>
      <c r="H3" s="51" t="n">
        <f aca="false">G3*12</f>
        <v>102962.76</v>
      </c>
      <c r="I3" s="52" t="n">
        <f aca="false">J3/G3</f>
        <v>33.5750657379996</v>
      </c>
      <c r="J3" s="53" t="n">
        <f aca="false">'[1]PLANILHA '!J5</f>
        <v>288081.786297156</v>
      </c>
      <c r="K3" s="54" t="n">
        <f aca="false">J3*12</f>
        <v>3456981.43556587</v>
      </c>
    </row>
    <row r="4" customFormat="false" ht="15" hidden="false" customHeight="true" outlineLevel="0" collapsed="false">
      <c r="A4" s="47"/>
      <c r="B4" s="48"/>
      <c r="C4" s="48"/>
      <c r="D4" s="48"/>
      <c r="E4" s="55" t="s">
        <v>92</v>
      </c>
      <c r="F4" s="56" t="n">
        <v>77</v>
      </c>
      <c r="G4" s="51"/>
      <c r="H4" s="51"/>
      <c r="I4" s="52"/>
      <c r="J4" s="53"/>
      <c r="K4" s="54"/>
    </row>
    <row r="5" customFormat="false" ht="15" hidden="false" customHeight="true" outlineLevel="0" collapsed="false">
      <c r="A5" s="47"/>
      <c r="B5" s="48"/>
      <c r="C5" s="48"/>
      <c r="D5" s="48"/>
      <c r="E5" s="55" t="s">
        <v>93</v>
      </c>
      <c r="F5" s="56" t="n">
        <v>7476.89</v>
      </c>
      <c r="G5" s="51"/>
      <c r="H5" s="51"/>
      <c r="I5" s="52"/>
      <c r="J5" s="53"/>
      <c r="K5" s="54"/>
    </row>
    <row r="6" customFormat="false" ht="15" hidden="false" customHeight="true" outlineLevel="0" collapsed="false">
      <c r="A6" s="47"/>
      <c r="B6" s="48"/>
      <c r="C6" s="48"/>
      <c r="D6" s="55" t="s">
        <v>94</v>
      </c>
      <c r="E6" s="55" t="s">
        <v>95</v>
      </c>
      <c r="F6" s="56" t="n">
        <v>223.44</v>
      </c>
      <c r="G6" s="51"/>
      <c r="H6" s="51"/>
      <c r="I6" s="52"/>
      <c r="J6" s="53"/>
      <c r="K6" s="54"/>
    </row>
    <row r="7" customFormat="false" ht="15" hidden="false" customHeight="true" outlineLevel="0" collapsed="false">
      <c r="A7" s="47"/>
      <c r="B7" s="48"/>
      <c r="C7" s="48"/>
      <c r="D7" s="55" t="s">
        <v>96</v>
      </c>
      <c r="E7" s="55" t="s">
        <v>95</v>
      </c>
      <c r="F7" s="56" t="s">
        <v>95</v>
      </c>
      <c r="G7" s="51"/>
      <c r="H7" s="51"/>
      <c r="I7" s="52"/>
      <c r="J7" s="53"/>
      <c r="K7" s="54"/>
    </row>
    <row r="8" customFormat="false" ht="15" hidden="false" customHeight="true" outlineLevel="0" collapsed="false">
      <c r="A8" s="47"/>
      <c r="B8" s="48"/>
      <c r="C8" s="48"/>
      <c r="D8" s="57" t="s">
        <v>97</v>
      </c>
      <c r="E8" s="57" t="s">
        <v>95</v>
      </c>
      <c r="F8" s="58" t="n">
        <v>691.03</v>
      </c>
      <c r="G8" s="51"/>
      <c r="H8" s="51"/>
      <c r="I8" s="52"/>
      <c r="J8" s="53"/>
      <c r="K8" s="54"/>
    </row>
    <row r="9" customFormat="false" ht="15" hidden="false" customHeight="true" outlineLevel="0" collapsed="false">
      <c r="A9" s="59" t="n">
        <v>2</v>
      </c>
      <c r="B9" s="60" t="s">
        <v>98</v>
      </c>
      <c r="C9" s="60" t="s">
        <v>89</v>
      </c>
      <c r="D9" s="61" t="s">
        <v>90</v>
      </c>
      <c r="E9" s="61" t="s">
        <v>92</v>
      </c>
      <c r="F9" s="62" t="n">
        <v>3222.14</v>
      </c>
      <c r="G9" s="63" t="n">
        <f aca="false">SUM(F9:F11)</f>
        <v>3572.53</v>
      </c>
      <c r="H9" s="63" t="n">
        <f aca="false">G9*12</f>
        <v>42870.36</v>
      </c>
      <c r="I9" s="64" t="n">
        <f aca="false">J9/G9</f>
        <v>12.5592668001684</v>
      </c>
      <c r="J9" s="64" t="n">
        <f aca="false">'[2]PLANILHA '!J5</f>
        <v>44868.3574216055</v>
      </c>
      <c r="K9" s="65" t="n">
        <f aca="false">J9*12</f>
        <v>538420.289059266</v>
      </c>
    </row>
    <row r="10" customFormat="false" ht="15" hidden="false" customHeight="true" outlineLevel="0" collapsed="false">
      <c r="A10" s="59"/>
      <c r="B10" s="60"/>
      <c r="C10" s="60"/>
      <c r="D10" s="66" t="s">
        <v>94</v>
      </c>
      <c r="E10" s="61" t="s">
        <v>95</v>
      </c>
      <c r="F10" s="67" t="n">
        <v>40.42</v>
      </c>
      <c r="G10" s="63"/>
      <c r="H10" s="63"/>
      <c r="I10" s="64"/>
      <c r="J10" s="64"/>
      <c r="K10" s="65"/>
    </row>
    <row r="11" customFormat="false" ht="15" hidden="false" customHeight="true" outlineLevel="0" collapsed="false">
      <c r="A11" s="59"/>
      <c r="B11" s="60"/>
      <c r="C11" s="60"/>
      <c r="D11" s="68" t="s">
        <v>97</v>
      </c>
      <c r="E11" s="68" t="s">
        <v>95</v>
      </c>
      <c r="F11" s="69" t="n">
        <v>309.97</v>
      </c>
      <c r="G11" s="63"/>
      <c r="H11" s="63"/>
      <c r="I11" s="64"/>
      <c r="J11" s="64"/>
      <c r="K11" s="65"/>
    </row>
    <row r="12" customFormat="false" ht="15" hidden="false" customHeight="true" outlineLevel="0" collapsed="false">
      <c r="A12" s="70" t="n">
        <v>3</v>
      </c>
      <c r="B12" s="71" t="s">
        <v>99</v>
      </c>
      <c r="C12" s="71" t="s">
        <v>89</v>
      </c>
      <c r="D12" s="72" t="s">
        <v>90</v>
      </c>
      <c r="E12" s="72" t="s">
        <v>91</v>
      </c>
      <c r="F12" s="73" t="n">
        <v>1302.28</v>
      </c>
      <c r="G12" s="74" t="n">
        <f aca="false">SUM(F12:F16)</f>
        <v>1783.95</v>
      </c>
      <c r="H12" s="74" t="n">
        <f aca="false">G12*12</f>
        <v>21407.4</v>
      </c>
      <c r="I12" s="53" t="n">
        <f aca="false">J12/G12</f>
        <v>17.8931406038011</v>
      </c>
      <c r="J12" s="53" t="n">
        <f aca="false">'[3]PLANILHA '!J5</f>
        <v>31920.4681801509</v>
      </c>
      <c r="K12" s="54" t="n">
        <f aca="false">J12*12</f>
        <v>383045.618161811</v>
      </c>
    </row>
    <row r="13" customFormat="false" ht="15" hidden="false" customHeight="true" outlineLevel="0" collapsed="false">
      <c r="A13" s="70"/>
      <c r="B13" s="71"/>
      <c r="C13" s="71"/>
      <c r="D13" s="72"/>
      <c r="E13" s="75" t="s">
        <v>92</v>
      </c>
      <c r="F13" s="76" t="n">
        <v>89.2</v>
      </c>
      <c r="G13" s="74"/>
      <c r="H13" s="74"/>
      <c r="I13" s="53"/>
      <c r="J13" s="53"/>
      <c r="K13" s="54"/>
    </row>
    <row r="14" customFormat="false" ht="15" hidden="false" customHeight="true" outlineLevel="0" collapsed="false">
      <c r="A14" s="70"/>
      <c r="B14" s="71"/>
      <c r="C14" s="71"/>
      <c r="D14" s="72"/>
      <c r="E14" s="75" t="s">
        <v>93</v>
      </c>
      <c r="F14" s="76" t="n">
        <v>89.2</v>
      </c>
      <c r="G14" s="74"/>
      <c r="H14" s="74"/>
      <c r="I14" s="53"/>
      <c r="J14" s="53"/>
      <c r="K14" s="54"/>
    </row>
    <row r="15" customFormat="false" ht="15" hidden="false" customHeight="true" outlineLevel="0" collapsed="false">
      <c r="A15" s="70"/>
      <c r="B15" s="71"/>
      <c r="C15" s="71"/>
      <c r="D15" s="75" t="s">
        <v>94</v>
      </c>
      <c r="E15" s="75" t="s">
        <v>95</v>
      </c>
      <c r="F15" s="76" t="n">
        <v>35.68</v>
      </c>
      <c r="G15" s="74"/>
      <c r="H15" s="74"/>
      <c r="I15" s="53"/>
      <c r="J15" s="53"/>
      <c r="K15" s="54"/>
    </row>
    <row r="16" customFormat="false" ht="15" hidden="false" customHeight="true" outlineLevel="0" collapsed="false">
      <c r="A16" s="70"/>
      <c r="B16" s="71"/>
      <c r="C16" s="71"/>
      <c r="D16" s="77" t="s">
        <v>97</v>
      </c>
      <c r="E16" s="77" t="s">
        <v>95</v>
      </c>
      <c r="F16" s="78" t="n">
        <v>267.59</v>
      </c>
      <c r="G16" s="74"/>
      <c r="H16" s="74"/>
      <c r="I16" s="53"/>
      <c r="J16" s="53"/>
      <c r="K16" s="54"/>
    </row>
    <row r="17" customFormat="false" ht="15" hidden="false" customHeight="true" outlineLevel="0" collapsed="false">
      <c r="A17" s="42" t="s">
        <v>100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customFormat="false" ht="30" hidden="false" customHeight="true" outlineLevel="0" collapsed="false">
      <c r="A18" s="79" t="s">
        <v>78</v>
      </c>
      <c r="B18" s="80" t="s">
        <v>79</v>
      </c>
      <c r="C18" s="80" t="s">
        <v>79</v>
      </c>
      <c r="D18" s="80" t="s">
        <v>80</v>
      </c>
      <c r="E18" s="80" t="s">
        <v>81</v>
      </c>
      <c r="F18" s="80" t="s">
        <v>82</v>
      </c>
      <c r="G18" s="80" t="s">
        <v>83</v>
      </c>
      <c r="H18" s="80" t="s">
        <v>84</v>
      </c>
      <c r="I18" s="81" t="s">
        <v>85</v>
      </c>
      <c r="J18" s="81" t="s">
        <v>86</v>
      </c>
      <c r="K18" s="82" t="s">
        <v>87</v>
      </c>
    </row>
    <row r="19" customFormat="false" ht="15" hidden="false" customHeight="true" outlineLevel="0" collapsed="false">
      <c r="A19" s="70" t="n">
        <v>4</v>
      </c>
      <c r="B19" s="71" t="s">
        <v>101</v>
      </c>
      <c r="C19" s="71" t="s">
        <v>89</v>
      </c>
      <c r="D19" s="71" t="s">
        <v>90</v>
      </c>
      <c r="E19" s="72" t="s">
        <v>91</v>
      </c>
      <c r="F19" s="83" t="n">
        <v>4631.9</v>
      </c>
      <c r="G19" s="74" t="n">
        <f aca="false">SUM(F19:F23)</f>
        <v>7260.7</v>
      </c>
      <c r="H19" s="74" t="n">
        <f aca="false">G19*12</f>
        <v>87128.4</v>
      </c>
      <c r="I19" s="53" t="n">
        <f aca="false">J19/G19</f>
        <v>15.3966542356262</v>
      </c>
      <c r="J19" s="53" t="n">
        <f aca="false">'[4]PLANILHA '!J5</f>
        <v>111790.487408611</v>
      </c>
      <c r="K19" s="54" t="n">
        <f aca="false">J19*12</f>
        <v>1341485.84890333</v>
      </c>
    </row>
    <row r="20" customFormat="false" ht="15" hidden="false" customHeight="true" outlineLevel="0" collapsed="false">
      <c r="A20" s="70"/>
      <c r="B20" s="71"/>
      <c r="C20" s="71"/>
      <c r="D20" s="71"/>
      <c r="E20" s="75" t="s">
        <v>92</v>
      </c>
      <c r="F20" s="76" t="n">
        <v>41.7</v>
      </c>
      <c r="G20" s="74"/>
      <c r="H20" s="74"/>
      <c r="I20" s="53"/>
      <c r="J20" s="53"/>
      <c r="K20" s="54"/>
    </row>
    <row r="21" customFormat="false" ht="15" hidden="false" customHeight="true" outlineLevel="0" collapsed="false">
      <c r="A21" s="70"/>
      <c r="B21" s="71"/>
      <c r="C21" s="71"/>
      <c r="D21" s="71"/>
      <c r="E21" s="75" t="s">
        <v>93</v>
      </c>
      <c r="F21" s="84" t="n">
        <v>1814.5</v>
      </c>
      <c r="G21" s="74"/>
      <c r="H21" s="74"/>
      <c r="I21" s="53"/>
      <c r="J21" s="53"/>
      <c r="K21" s="54"/>
    </row>
    <row r="22" customFormat="false" ht="15" hidden="false" customHeight="true" outlineLevel="0" collapsed="false">
      <c r="A22" s="70"/>
      <c r="B22" s="71"/>
      <c r="C22" s="71"/>
      <c r="D22" s="75" t="s">
        <v>94</v>
      </c>
      <c r="E22" s="75" t="s">
        <v>95</v>
      </c>
      <c r="F22" s="76" t="n">
        <v>300.9</v>
      </c>
      <c r="G22" s="74"/>
      <c r="H22" s="74"/>
      <c r="I22" s="53"/>
      <c r="J22" s="53"/>
      <c r="K22" s="54"/>
    </row>
    <row r="23" customFormat="false" ht="15" hidden="false" customHeight="true" outlineLevel="0" collapsed="false">
      <c r="A23" s="70"/>
      <c r="B23" s="71"/>
      <c r="C23" s="71"/>
      <c r="D23" s="77" t="s">
        <v>97</v>
      </c>
      <c r="E23" s="77" t="s">
        <v>95</v>
      </c>
      <c r="F23" s="78" t="n">
        <v>471.7</v>
      </c>
      <c r="G23" s="74"/>
      <c r="H23" s="74"/>
      <c r="I23" s="53"/>
      <c r="J23" s="53"/>
      <c r="K23" s="54"/>
    </row>
    <row r="24" customFormat="false" ht="15" hidden="false" customHeight="true" outlineLevel="0" collapsed="false">
      <c r="A24" s="85" t="n">
        <v>5</v>
      </c>
      <c r="B24" s="86" t="s">
        <v>102</v>
      </c>
      <c r="C24" s="86" t="s">
        <v>89</v>
      </c>
      <c r="D24" s="86" t="s">
        <v>90</v>
      </c>
      <c r="E24" s="87" t="s">
        <v>91</v>
      </c>
      <c r="F24" s="88" t="n">
        <v>3466.8</v>
      </c>
      <c r="G24" s="89" t="n">
        <f aca="false">SUM(F24:F28)</f>
        <v>4927.3</v>
      </c>
      <c r="H24" s="89" t="n">
        <f aca="false">G24*12</f>
        <v>59127.6</v>
      </c>
      <c r="I24" s="90" t="n">
        <f aca="false">J24/G24</f>
        <v>25.1835765840446</v>
      </c>
      <c r="J24" s="90" t="n">
        <f aca="false">'[5]PLANILHA '!J5</f>
        <v>124087.036902563</v>
      </c>
      <c r="K24" s="91" t="n">
        <f aca="false">J24*12</f>
        <v>1489044.44283076</v>
      </c>
    </row>
    <row r="25" customFormat="false" ht="15" hidden="false" customHeight="true" outlineLevel="0" collapsed="false">
      <c r="A25" s="85"/>
      <c r="B25" s="86"/>
      <c r="C25" s="86"/>
      <c r="D25" s="86"/>
      <c r="E25" s="75" t="s">
        <v>103</v>
      </c>
      <c r="F25" s="76" t="n">
        <v>56.23</v>
      </c>
      <c r="G25" s="89"/>
      <c r="H25" s="89"/>
      <c r="I25" s="90"/>
      <c r="J25" s="90"/>
      <c r="K25" s="91"/>
    </row>
    <row r="26" customFormat="false" ht="15" hidden="false" customHeight="true" outlineLevel="0" collapsed="false">
      <c r="A26" s="85"/>
      <c r="B26" s="86"/>
      <c r="C26" s="86"/>
      <c r="D26" s="86"/>
      <c r="E26" s="75" t="s">
        <v>92</v>
      </c>
      <c r="F26" s="76" t="n">
        <v>704.77</v>
      </c>
      <c r="G26" s="89"/>
      <c r="H26" s="89"/>
      <c r="I26" s="90"/>
      <c r="J26" s="90"/>
      <c r="K26" s="91"/>
    </row>
    <row r="27" customFormat="false" ht="15" hidden="false" customHeight="true" outlineLevel="0" collapsed="false">
      <c r="A27" s="85"/>
      <c r="B27" s="86"/>
      <c r="C27" s="86"/>
      <c r="D27" s="75" t="s">
        <v>94</v>
      </c>
      <c r="E27" s="75" t="s">
        <v>95</v>
      </c>
      <c r="F27" s="76" t="n">
        <v>51.52</v>
      </c>
      <c r="G27" s="89"/>
      <c r="H27" s="89"/>
      <c r="I27" s="90"/>
      <c r="J27" s="90"/>
      <c r="K27" s="91"/>
    </row>
    <row r="28" customFormat="false" ht="15" hidden="false" customHeight="true" outlineLevel="0" collapsed="false">
      <c r="A28" s="85"/>
      <c r="B28" s="86"/>
      <c r="C28" s="86"/>
      <c r="D28" s="77" t="s">
        <v>97</v>
      </c>
      <c r="E28" s="77" t="s">
        <v>95</v>
      </c>
      <c r="F28" s="78" t="n">
        <v>647.98</v>
      </c>
      <c r="G28" s="89"/>
      <c r="H28" s="89"/>
      <c r="I28" s="90"/>
      <c r="J28" s="90"/>
      <c r="K28" s="91"/>
    </row>
    <row r="29" customFormat="false" ht="15" hidden="false" customHeight="true" outlineLevel="0" collapsed="false">
      <c r="A29" s="42" t="s">
        <v>104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customFormat="false" ht="30" hidden="false" customHeight="true" outlineLevel="0" collapsed="false">
      <c r="A30" s="79" t="s">
        <v>78</v>
      </c>
      <c r="B30" s="80" t="s">
        <v>79</v>
      </c>
      <c r="C30" s="80" t="s">
        <v>79</v>
      </c>
      <c r="D30" s="80" t="s">
        <v>80</v>
      </c>
      <c r="E30" s="80" t="s">
        <v>81</v>
      </c>
      <c r="F30" s="80" t="s">
        <v>82</v>
      </c>
      <c r="G30" s="80" t="s">
        <v>83</v>
      </c>
      <c r="H30" s="80" t="s">
        <v>84</v>
      </c>
      <c r="I30" s="81" t="s">
        <v>85</v>
      </c>
      <c r="J30" s="81" t="s">
        <v>86</v>
      </c>
      <c r="K30" s="82" t="s">
        <v>87</v>
      </c>
    </row>
    <row r="31" customFormat="false" ht="15" hidden="false" customHeight="true" outlineLevel="0" collapsed="false">
      <c r="A31" s="59" t="n">
        <v>6</v>
      </c>
      <c r="B31" s="60" t="s">
        <v>105</v>
      </c>
      <c r="C31" s="60" t="s">
        <v>89</v>
      </c>
      <c r="D31" s="87" t="s">
        <v>90</v>
      </c>
      <c r="E31" s="87" t="s">
        <v>91</v>
      </c>
      <c r="F31" s="92" t="n">
        <v>479.63</v>
      </c>
      <c r="G31" s="63" t="n">
        <f aca="false">SUM(F31:F33)</f>
        <v>640.67</v>
      </c>
      <c r="H31" s="63" t="n">
        <f aca="false">G31*12</f>
        <v>7688.04</v>
      </c>
      <c r="I31" s="64" t="n">
        <f aca="false">J31/G31</f>
        <v>105.205810870896</v>
      </c>
      <c r="J31" s="64" t="n">
        <f aca="false">'[6]PLANILHA '!J5</f>
        <v>67402.2068506572</v>
      </c>
      <c r="K31" s="65" t="n">
        <f aca="false">J31*12</f>
        <v>808826.482207886</v>
      </c>
    </row>
    <row r="32" customFormat="false" ht="15" hidden="false" customHeight="true" outlineLevel="0" collapsed="false">
      <c r="A32" s="59"/>
      <c r="B32" s="60"/>
      <c r="C32" s="60"/>
      <c r="D32" s="75" t="s">
        <v>94</v>
      </c>
      <c r="E32" s="75" t="s">
        <v>95</v>
      </c>
      <c r="F32" s="76" t="n">
        <v>55.82</v>
      </c>
      <c r="G32" s="63"/>
      <c r="H32" s="63"/>
      <c r="I32" s="64"/>
      <c r="J32" s="64"/>
      <c r="K32" s="65"/>
    </row>
    <row r="33" customFormat="false" ht="15" hidden="false" customHeight="true" outlineLevel="0" collapsed="false">
      <c r="A33" s="59"/>
      <c r="B33" s="60"/>
      <c r="C33" s="60"/>
      <c r="D33" s="93" t="s">
        <v>97</v>
      </c>
      <c r="E33" s="93" t="s">
        <v>95</v>
      </c>
      <c r="F33" s="94" t="n">
        <v>105.22</v>
      </c>
      <c r="G33" s="63"/>
      <c r="H33" s="63"/>
      <c r="I33" s="64"/>
      <c r="J33" s="64"/>
      <c r="K33" s="65"/>
    </row>
    <row r="34" customFormat="false" ht="15" hidden="false" customHeight="true" outlineLevel="0" collapsed="false">
      <c r="A34" s="70" t="n">
        <v>7</v>
      </c>
      <c r="B34" s="71" t="s">
        <v>106</v>
      </c>
      <c r="C34" s="71" t="s">
        <v>89</v>
      </c>
      <c r="D34" s="72" t="s">
        <v>90</v>
      </c>
      <c r="E34" s="72" t="s">
        <v>91</v>
      </c>
      <c r="F34" s="73" t="n">
        <v>32.4</v>
      </c>
      <c r="G34" s="74" t="n">
        <f aca="false">SUM(F34:F35)</f>
        <v>92.1</v>
      </c>
      <c r="H34" s="74" t="n">
        <f aca="false">G34*12</f>
        <v>1105.2</v>
      </c>
      <c r="I34" s="53" t="n">
        <f aca="false">J34/G34</f>
        <v>24.6817565163853</v>
      </c>
      <c r="J34" s="53" t="n">
        <f aca="false">'[7]PLANILHA '!J5</f>
        <v>2273.18977515909</v>
      </c>
      <c r="K34" s="54" t="n">
        <f aca="false">J34*12</f>
        <v>27278.2773019091</v>
      </c>
    </row>
    <row r="35" customFormat="false" ht="15" hidden="false" customHeight="true" outlineLevel="0" collapsed="false">
      <c r="A35" s="70"/>
      <c r="B35" s="71"/>
      <c r="C35" s="71"/>
      <c r="D35" s="77" t="s">
        <v>97</v>
      </c>
      <c r="E35" s="77" t="s">
        <v>95</v>
      </c>
      <c r="F35" s="78" t="n">
        <v>59.7</v>
      </c>
      <c r="G35" s="74"/>
      <c r="H35" s="74"/>
      <c r="I35" s="53"/>
      <c r="J35" s="53"/>
      <c r="K35" s="54"/>
    </row>
    <row r="36" customFormat="false" ht="15" hidden="false" customHeight="tru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customFormat="false" ht="15" hidden="false" customHeight="true" outlineLevel="0" collapsed="false">
      <c r="A37" s="96" t="s">
        <v>107</v>
      </c>
      <c r="B37" s="96"/>
      <c r="C37" s="96"/>
      <c r="D37" s="96"/>
      <c r="E37" s="96"/>
      <c r="F37" s="96"/>
      <c r="G37" s="96"/>
      <c r="H37" s="96"/>
      <c r="I37" s="96"/>
      <c r="J37" s="96"/>
      <c r="K37" s="97" t="n">
        <f aca="false">SUM(K3:K35)</f>
        <v>8045082.39403083</v>
      </c>
    </row>
  </sheetData>
  <mergeCells count="65">
    <mergeCell ref="A1:K1"/>
    <mergeCell ref="A3:A8"/>
    <mergeCell ref="B3:B8"/>
    <mergeCell ref="C3:C8"/>
    <mergeCell ref="D3:D5"/>
    <mergeCell ref="G3:G8"/>
    <mergeCell ref="H3:H8"/>
    <mergeCell ref="I3:I8"/>
    <mergeCell ref="J3:J8"/>
    <mergeCell ref="K3:K8"/>
    <mergeCell ref="A9:A11"/>
    <mergeCell ref="B9:B11"/>
    <mergeCell ref="C9:C11"/>
    <mergeCell ref="G9:G11"/>
    <mergeCell ref="H9:H11"/>
    <mergeCell ref="I9:I11"/>
    <mergeCell ref="J9:J11"/>
    <mergeCell ref="K9:K11"/>
    <mergeCell ref="A12:A16"/>
    <mergeCell ref="B12:B16"/>
    <mergeCell ref="C12:C16"/>
    <mergeCell ref="D12:D14"/>
    <mergeCell ref="G12:G16"/>
    <mergeCell ref="H12:H16"/>
    <mergeCell ref="I12:I16"/>
    <mergeCell ref="J12:J16"/>
    <mergeCell ref="K12:K16"/>
    <mergeCell ref="A17:K17"/>
    <mergeCell ref="A19:A23"/>
    <mergeCell ref="B19:B23"/>
    <mergeCell ref="C19:C23"/>
    <mergeCell ref="D19:D21"/>
    <mergeCell ref="G19:G23"/>
    <mergeCell ref="H19:H23"/>
    <mergeCell ref="I19:I23"/>
    <mergeCell ref="J19:J23"/>
    <mergeCell ref="K19:K23"/>
    <mergeCell ref="A24:A28"/>
    <mergeCell ref="B24:B28"/>
    <mergeCell ref="C24:C28"/>
    <mergeCell ref="D24:D26"/>
    <mergeCell ref="G24:G28"/>
    <mergeCell ref="H24:H28"/>
    <mergeCell ref="I24:I28"/>
    <mergeCell ref="J24:J28"/>
    <mergeCell ref="K24:K28"/>
    <mergeCell ref="A29:K29"/>
    <mergeCell ref="A31:A33"/>
    <mergeCell ref="B31:B33"/>
    <mergeCell ref="C31:C33"/>
    <mergeCell ref="G31:G33"/>
    <mergeCell ref="H31:H33"/>
    <mergeCell ref="I31:I33"/>
    <mergeCell ref="J31:J33"/>
    <mergeCell ref="K31:K33"/>
    <mergeCell ref="A34:A35"/>
    <mergeCell ref="B34:B35"/>
    <mergeCell ref="C34:C35"/>
    <mergeCell ref="G34:G35"/>
    <mergeCell ref="H34:H35"/>
    <mergeCell ref="I34:I35"/>
    <mergeCell ref="J34:J35"/>
    <mergeCell ref="K34:K35"/>
    <mergeCell ref="A36:K36"/>
    <mergeCell ref="A37:J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2025-05-05T14:55:37Z</cp:lastPrinted>
  <dcterms:modified xsi:type="dcterms:W3CDTF">2026-03-04T15:20:48Z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