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OPH - ASCOM\PORTO PÚBLICO DE PORTO VELHO\01. Documentos\02. Publicações\Licitações\2023\RLE 05-2023\"/>
    </mc:Choice>
  </mc:AlternateContent>
  <bookViews>
    <workbookView xWindow="0" yWindow="0" windowWidth="19200" windowHeight="7050"/>
  </bookViews>
  <sheets>
    <sheet name="MODELO - Orçamento" sheetId="8" r:id="rId1"/>
    <sheet name="MODELO - Cronograma" sheetId="9" r:id="rId2"/>
    <sheet name="MODELO - Composições Unitárias" sheetId="10" r:id="rId3"/>
    <sheet name="MODELO - BDI Edificação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1" l="1"/>
  <c r="F20" i="11"/>
  <c r="K7" i="10" s="1"/>
  <c r="E15" i="11"/>
  <c r="F7" i="11" l="1"/>
  <c r="I6" i="8"/>
  <c r="H105" i="8" s="1"/>
  <c r="I105" i="8" s="1"/>
  <c r="I104" i="8" s="1"/>
  <c r="H92" i="8" l="1"/>
  <c r="I92" i="8" s="1"/>
  <c r="H81" i="8"/>
  <c r="I81" i="8" s="1"/>
  <c r="H30" i="8"/>
  <c r="I30" i="8" s="1"/>
  <c r="H14" i="8"/>
  <c r="I14" i="8" s="1"/>
  <c r="H40" i="8"/>
  <c r="I40" i="8" s="1"/>
  <c r="H32" i="8"/>
  <c r="I32" i="8" s="1"/>
  <c r="H83" i="8"/>
  <c r="I83" i="8" s="1"/>
  <c r="H51" i="8"/>
  <c r="I51" i="8" s="1"/>
  <c r="H13" i="8"/>
  <c r="I13" i="8" s="1"/>
  <c r="H65" i="8"/>
  <c r="I65" i="8" s="1"/>
  <c r="H84" i="8"/>
  <c r="I84" i="8" s="1"/>
  <c r="H66" i="8"/>
  <c r="I66" i="8" s="1"/>
  <c r="H18" i="8"/>
  <c r="I18" i="8" s="1"/>
  <c r="H33" i="8"/>
  <c r="I33" i="8" s="1"/>
  <c r="H16" i="8"/>
  <c r="H82" i="8"/>
  <c r="I82" i="8" s="1"/>
  <c r="H94" i="8"/>
  <c r="I94" i="8" s="1"/>
  <c r="H59" i="8"/>
  <c r="I59" i="8" s="1"/>
  <c r="H63" i="8"/>
  <c r="I63" i="8" s="1"/>
  <c r="H85" i="8"/>
  <c r="I85" i="8" s="1"/>
  <c r="H43" i="8"/>
  <c r="I43" i="8" s="1"/>
  <c r="H72" i="8"/>
  <c r="I72" i="8" s="1"/>
  <c r="H23" i="8"/>
  <c r="H22" i="8"/>
  <c r="I22" i="8" s="1"/>
  <c r="H29" i="8"/>
  <c r="I29" i="8" s="1"/>
  <c r="H93" i="8"/>
  <c r="I93" i="8" s="1"/>
  <c r="H41" i="8"/>
  <c r="I41" i="8" s="1"/>
  <c r="H91" i="8"/>
  <c r="I91" i="8" s="1"/>
  <c r="H34" i="8"/>
  <c r="H95" i="8"/>
  <c r="I95" i="8" s="1"/>
  <c r="H26" i="8"/>
  <c r="I26" i="8" s="1"/>
  <c r="H67" i="8"/>
  <c r="I67" i="8" s="1"/>
  <c r="H79" i="8"/>
  <c r="I79" i="8" s="1"/>
  <c r="H42" i="8"/>
  <c r="I42" i="8" s="1"/>
  <c r="H101" i="8"/>
  <c r="I101" i="8" s="1"/>
  <c r="H96" i="8"/>
  <c r="I96" i="8" s="1"/>
  <c r="H55" i="8"/>
  <c r="I55" i="8" s="1"/>
  <c r="H62" i="8"/>
  <c r="I62" i="8" s="1"/>
  <c r="H77" i="8"/>
  <c r="I77" i="8" s="1"/>
  <c r="H27" i="8"/>
  <c r="I27" i="8" s="1"/>
  <c r="H31" i="8"/>
  <c r="I31" i="8" s="1"/>
  <c r="H64" i="8"/>
  <c r="I64" i="8" s="1"/>
  <c r="H56" i="8"/>
  <c r="I56" i="8" s="1"/>
  <c r="H48" i="8"/>
  <c r="I48" i="8" s="1"/>
  <c r="H49" i="8"/>
  <c r="I49" i="8" s="1"/>
  <c r="H99" i="8"/>
  <c r="I99" i="8" s="1"/>
  <c r="H37" i="8"/>
  <c r="I37" i="8" s="1"/>
  <c r="H25" i="8"/>
  <c r="I25" i="8" s="1"/>
  <c r="H17" i="8"/>
  <c r="I17" i="8" s="1"/>
  <c r="H75" i="8"/>
  <c r="I75" i="8" s="1"/>
  <c r="H74" i="8"/>
  <c r="I74" i="8" s="1"/>
  <c r="H78" i="8"/>
  <c r="I78" i="8" s="1"/>
  <c r="H70" i="8"/>
  <c r="I70" i="8" s="1"/>
  <c r="H97" i="8"/>
  <c r="I97" i="8" s="1"/>
  <c r="H88" i="8"/>
  <c r="I88" i="8" s="1"/>
  <c r="H47" i="8"/>
  <c r="I47" i="8" s="1"/>
  <c r="H54" i="8"/>
  <c r="I54" i="8" s="1"/>
  <c r="H69" i="8"/>
  <c r="I69" i="8" s="1"/>
  <c r="H19" i="8"/>
  <c r="I19" i="8" s="1"/>
  <c r="H38" i="8"/>
  <c r="I38" i="8" s="1"/>
  <c r="H73" i="8"/>
  <c r="I73" i="8" s="1"/>
  <c r="H15" i="8"/>
  <c r="I15" i="8" s="1"/>
  <c r="H57" i="8"/>
  <c r="I57" i="8" s="1"/>
  <c r="H76" i="8"/>
  <c r="I76" i="8" s="1"/>
  <c r="H61" i="8"/>
  <c r="I61" i="8" s="1"/>
  <c r="H24" i="8"/>
  <c r="I24" i="8" s="1"/>
  <c r="H21" i="8"/>
  <c r="I21" i="8" s="1"/>
  <c r="H102" i="8"/>
  <c r="I102" i="8" s="1"/>
  <c r="H87" i="8"/>
  <c r="I87" i="8" s="1"/>
  <c r="H50" i="8"/>
  <c r="I50" i="8" s="1"/>
  <c r="H86" i="8"/>
  <c r="I86" i="8" s="1"/>
  <c r="H71" i="8"/>
  <c r="H104" i="8"/>
  <c r="H89" i="8"/>
  <c r="I89" i="8" s="1"/>
  <c r="H80" i="8"/>
  <c r="I80" i="8" s="1"/>
  <c r="H39" i="8"/>
  <c r="I39" i="8" s="1"/>
  <c r="H46" i="8"/>
  <c r="I46" i="8" s="1"/>
  <c r="H45" i="8"/>
  <c r="I45" i="8" s="1"/>
  <c r="H11" i="8"/>
  <c r="I11" i="8" s="1"/>
  <c r="I10" i="8" s="1"/>
  <c r="H58" i="8"/>
  <c r="I58" i="8" s="1"/>
  <c r="H100" i="8"/>
  <c r="I100" i="8" s="1"/>
  <c r="H35" i="8"/>
  <c r="I35" i="8" s="1"/>
  <c r="H98" i="8"/>
  <c r="I98" i="8" s="1"/>
  <c r="H103" i="8"/>
  <c r="I103" i="8" s="1"/>
  <c r="H90" i="8"/>
  <c r="I90" i="8" s="1"/>
  <c r="H53" i="8"/>
  <c r="I53" i="8" s="1"/>
  <c r="H68" i="8"/>
  <c r="I68" i="8" s="1"/>
  <c r="H60" i="8"/>
  <c r="I60" i="8" s="1"/>
  <c r="H52" i="8"/>
  <c r="I52" i="8" s="1"/>
  <c r="H44" i="8"/>
  <c r="I44" i="8" s="1"/>
  <c r="H36" i="8"/>
  <c r="I36" i="8" s="1"/>
  <c r="H28" i="8"/>
  <c r="I28" i="8" s="1"/>
  <c r="H20" i="8"/>
  <c r="I20" i="8" s="1"/>
  <c r="I16" i="8" s="1"/>
  <c r="H12" i="8"/>
  <c r="I71" i="8"/>
  <c r="I12" i="8"/>
  <c r="I34" i="8" l="1"/>
  <c r="I23" i="8"/>
  <c r="E107" i="8"/>
  <c r="F2" i="8" s="1"/>
</calcChain>
</file>

<file path=xl/sharedStrings.xml><?xml version="1.0" encoding="utf-8"?>
<sst xmlns="http://schemas.openxmlformats.org/spreadsheetml/2006/main" count="542" uniqueCount="316">
  <si>
    <t>SOCIEDADE DE PORTOS E HIDROVIAS DO ESTADO DE RONDÔNIA - SOPH</t>
  </si>
  <si>
    <t>1.1 CRONOGRAMA FÍSICO-FINANCEIRO</t>
  </si>
  <si>
    <t>CONTRATANTE:</t>
  </si>
  <si>
    <t xml:space="preserve">SOCIEDADE DE PORTOS E HIDROVIAS DO ESTADO DE RONDÔNIA - SOPH					</t>
  </si>
  <si>
    <t>DATA:</t>
  </si>
  <si>
    <t>LOCAL DA OBRA:</t>
  </si>
  <si>
    <t>ESTRADA DO TERMINAL Nº 400, BAIRRO PANAIR - PORTO VELHO/RO</t>
  </si>
  <si>
    <t>DESONERAÇÃO:</t>
  </si>
  <si>
    <t>DESCRIÇÃO DA OBRA:</t>
  </si>
  <si>
    <t>EXECUÇÃO DOS SERVIÇOS REMANESCENTES DA OBRA DA SEDE ADMINISTRATIVA E OPERACIONAL DA SOCIEDADE DE PORTOS E HIDROVIAS DO ESTADO DE RONDÔNIA - SOPH/RO</t>
  </si>
  <si>
    <t>BANCO:</t>
  </si>
  <si>
    <t>ITEM</t>
  </si>
  <si>
    <t>DESCRIÇÃO</t>
  </si>
  <si>
    <t>Total Por Etapa</t>
  </si>
  <si>
    <t>30 DIAS</t>
  </si>
  <si>
    <t>60 DIAS</t>
  </si>
  <si>
    <t>1</t>
  </si>
  <si>
    <t>ADMINISTRAÇÃO E CONTROLE</t>
  </si>
  <si>
    <t>100,00%
20.176,25</t>
  </si>
  <si>
    <t xml:space="preserve"> 2 </t>
  </si>
  <si>
    <t>SERVIÇOS PRELIMINARES</t>
  </si>
  <si>
    <t>100,00%
2.650,96</t>
  </si>
  <si>
    <t xml:space="preserve"> 3 </t>
  </si>
  <si>
    <t>PISO DA DOCA</t>
  </si>
  <si>
    <t>100,00%
2.337,00</t>
  </si>
  <si>
    <t>3.1</t>
  </si>
  <si>
    <t>PISO DA DOCA / CONSERTO DO PISO</t>
  </si>
  <si>
    <t>100,00%
2.075,55</t>
  </si>
  <si>
    <t xml:space="preserve"> 3.2 </t>
  </si>
  <si>
    <t>PISO DA DOCA / PINTURA DE ALERTA</t>
  </si>
  <si>
    <t>100,00%
261,45</t>
  </si>
  <si>
    <t xml:space="preserve"> 4 </t>
  </si>
  <si>
    <t>DEMOLIÇÃO E MOVIMENTO DE TERRA</t>
  </si>
  <si>
    <t>100,00%
8.316,03</t>
  </si>
  <si>
    <t xml:space="preserve"> 5 </t>
  </si>
  <si>
    <t>PPCIP</t>
  </si>
  <si>
    <t>100,00%
41.497,95</t>
  </si>
  <si>
    <t xml:space="preserve"> 5.1 </t>
  </si>
  <si>
    <t>PPCIP / REDE DE ALARMES</t>
  </si>
  <si>
    <t>100,00%
31.088,22</t>
  </si>
  <si>
    <t xml:space="preserve"> 5.2 </t>
  </si>
  <si>
    <t>PPCIP / REDE DE HIDRANTES</t>
  </si>
  <si>
    <t>100,00%
1.362,57</t>
  </si>
  <si>
    <t xml:space="preserve"> 5.3 </t>
  </si>
  <si>
    <t>PPCIP / EXTINTORES</t>
  </si>
  <si>
    <t>100,00%
3.717,90</t>
  </si>
  <si>
    <t xml:space="preserve"> 5.4 </t>
  </si>
  <si>
    <t>PPCIP / ILUMINAÇÃO DE EMERGÊNCIA</t>
  </si>
  <si>
    <t>100,00%
1.369,44</t>
  </si>
  <si>
    <t xml:space="preserve"> 5.5 </t>
  </si>
  <si>
    <t>PPCIP / SAÍDA DE EMERGÊNCIA</t>
  </si>
  <si>
    <t>100,00%
2.064,80</t>
  </si>
  <si>
    <t xml:space="preserve"> 5.6 </t>
  </si>
  <si>
    <t>PPCIP / SINALIZAÇÃO VERTICAL E HORIZONTAL</t>
  </si>
  <si>
    <t>100,00%
1.895,02</t>
  </si>
  <si>
    <t xml:space="preserve"> 6 </t>
  </si>
  <si>
    <t>SPDA</t>
  </si>
  <si>
    <t>0,00%
56.266,87</t>
  </si>
  <si>
    <t xml:space="preserve"> 6.1 </t>
  </si>
  <si>
    <t>SPDA / ARMAZÉM DE CARGAS</t>
  </si>
  <si>
    <t>0,00%
42.506,76</t>
  </si>
  <si>
    <t xml:space="preserve"> 6.1.1 </t>
  </si>
  <si>
    <t>SPDA / ARMAZÉM DE CARGAS / COBERTURA</t>
  </si>
  <si>
    <t>100,00%
20.139,63</t>
  </si>
  <si>
    <t xml:space="preserve"> 6.1.2 </t>
  </si>
  <si>
    <t>SPDA / ARMAZÉM DE CARGAS / DESCIDAS E ATERRAMENTO</t>
  </si>
  <si>
    <t>100,00%
22.367,13</t>
  </si>
  <si>
    <t xml:space="preserve"> 6.2 </t>
  </si>
  <si>
    <t>SPDA / GALPÃO IMPORTAÇÃO</t>
  </si>
  <si>
    <t>0,00%
13.760,11</t>
  </si>
  <si>
    <t xml:space="preserve"> 6.2.1 </t>
  </si>
  <si>
    <t>SPDA / GALPÃO IMPORTAÇÃO / COBERTURA</t>
  </si>
  <si>
    <t>100,00%
2.951,04</t>
  </si>
  <si>
    <t xml:space="preserve"> 6.2.2 </t>
  </si>
  <si>
    <t>SPDA / GALPÃO IMPORTAÇÃO / DESCIDAS E ATERRAMENTO</t>
  </si>
  <si>
    <t>100,00%
10.809,07</t>
  </si>
  <si>
    <t xml:space="preserve"> 7 </t>
  </si>
  <si>
    <t>MANUTENÇÕES NO GALPÃO</t>
  </si>
  <si>
    <t>100,00%
825,75</t>
  </si>
  <si>
    <t>Porcentagem</t>
  </si>
  <si>
    <t>Custo</t>
  </si>
  <si>
    <t>Porcentagem Acumulado</t>
  </si>
  <si>
    <t>Custo Acumulado</t>
  </si>
  <si>
    <t>ORÇAMENTO SINTÉTICO</t>
  </si>
  <si>
    <t>CÓDIGO</t>
  </si>
  <si>
    <t>BANCO</t>
  </si>
  <si>
    <t>UND</t>
  </si>
  <si>
    <t>QUANT.</t>
  </si>
  <si>
    <t>VALOR UNIT.</t>
  </si>
  <si>
    <t>VALOR UNIT. COM BDI</t>
  </si>
  <si>
    <t>TOTAL</t>
  </si>
  <si>
    <t>1.1</t>
  </si>
  <si>
    <t>COMP_SOPH_PPCIP_001</t>
  </si>
  <si>
    <t>Próprio</t>
  </si>
  <si>
    <t>ADMINISTRAÇÃO E CONTROLE - PPCIP RECINTO SOPH (2 meses)</t>
  </si>
  <si>
    <t>%</t>
  </si>
  <si>
    <t>2</t>
  </si>
  <si>
    <t>2.1</t>
  </si>
  <si>
    <t>74209/001</t>
  </si>
  <si>
    <t>SINAPI</t>
  </si>
  <si>
    <t>PLACA DE OBRA EM CHAPA DE ACO GALVANIZADO</t>
  </si>
  <si>
    <t>m²</t>
  </si>
  <si>
    <t>2.2</t>
  </si>
  <si>
    <t>LOCACAO DE ANDAIME METALICO TUBULAR DE ENCAIXE, TIPO DE TORRE, COM LARGURA DE 1 ATE 1,5 M E ALTURA DE *1,00* M (INCLUSO SAPATAS FIXAS OU RODIZIOS)</t>
  </si>
  <si>
    <t>MXMES</t>
  </si>
  <si>
    <t>2.3</t>
  </si>
  <si>
    <t>MONTAGEM E DESMONTAGEM DE ANDAIME TUBULAR TIPO TORRE (EXCLUSIVE ANDAIME E LIMPEZA). AF_11/2017</t>
  </si>
  <si>
    <t>M</t>
  </si>
  <si>
    <t>3</t>
  </si>
  <si>
    <t>3.1.1</t>
  </si>
  <si>
    <t>CONCRETAGEM DE RADIER, PISO DE CONCRETO OU LAJE SOBRE SOLO, FCK 30 MPA - LANÇAMENTO, ADENSAMENTO E ACABAMENTO. AF_09/2021</t>
  </si>
  <si>
    <t>m³</t>
  </si>
  <si>
    <t>3.1.2</t>
  </si>
  <si>
    <t>ARMAÇÃO PARA EXECUÇÃO DE RADIER, PISO DE CONCRETO OU LAJE SOBRE SOLO, COM USO DE TELA Q-138. AF_09/2021</t>
  </si>
  <si>
    <t>KG</t>
  </si>
  <si>
    <t>3.1.3</t>
  </si>
  <si>
    <t>LASTRO DE CONCRETO MAGRO, APLICADO EM PISOS, LAJES SOBRE SOLO OU RADIERS, ESPESSURA DE 3 CM. AF_07/2016</t>
  </si>
  <si>
    <t>3.2</t>
  </si>
  <si>
    <t>3.2.1</t>
  </si>
  <si>
    <t>PINTURA DE FAIXA DE PEDESTRE OU ZEBRADA COM TINTA EPÓXI, E = 30 CM, APLICAÇÃO MANUAL. AF_05/2021</t>
  </si>
  <si>
    <t>4</t>
  </si>
  <si>
    <t>4.1</t>
  </si>
  <si>
    <t>DEMOLIÇÃO E MOVIMENTO DE TERRA / ARMAZÉM DE CARGAS</t>
  </si>
  <si>
    <t>4.1.1</t>
  </si>
  <si>
    <t>DEMOLIÇÃO DE PAVIMENTO INTERTRAVADO, DE FORMA MANUAL, COM REAPROVEITAMENTO. AF_12/2017</t>
  </si>
  <si>
    <t>4.1.2</t>
  </si>
  <si>
    <t>ESCAVAÇÃO MANUAL DE VALA COM PROFUNDIDADE MENOR OU IGUAL A 1,30 M. AF_02/2021</t>
  </si>
  <si>
    <t>4.1.3</t>
  </si>
  <si>
    <t>REATERRO MANUAL APILOADO COM SOQUETE. AF_10/2017</t>
  </si>
  <si>
    <t>4.1.4</t>
  </si>
  <si>
    <t>COMP_SOPH_PPCIP_002</t>
  </si>
  <si>
    <t>ASSENTAMENTO DE PAVIMENTO EM PISO INTERTRAVADO, COM BLOCO SEXTAVADO DE 25 X 25 CM, ESPESSURA 10 CM. (NÃO INCLUSO BLOCO SEXTAVADO) (REF. SINAPI 92395)</t>
  </si>
  <si>
    <t>4.2</t>
  </si>
  <si>
    <t>DEMOLIÇÃO E MOVIMENTO DE TERRA / GALPÃO DE IMPORTAÇÃO</t>
  </si>
  <si>
    <t>4.2.1</t>
  </si>
  <si>
    <t>4.2.2</t>
  </si>
  <si>
    <t>4.2.3</t>
  </si>
  <si>
    <t>4.2.4</t>
  </si>
  <si>
    <t>EXECUÇÃO DE PASSEIO (CALÇADA) OU PISO DE CONCRETO COM CONCRETO MOLDADO IN LOCO, FEITO EM OBRA, ACABAMENTO CONVENCIONAL, ESPESSURA 6 CM, ARMADO. AF_07/2016</t>
  </si>
  <si>
    <t>5</t>
  </si>
  <si>
    <t>5.1</t>
  </si>
  <si>
    <t>5.1.1</t>
  </si>
  <si>
    <t>SBC</t>
  </si>
  <si>
    <t>DETECTOR TERMOVELOCIMETRICO</t>
  </si>
  <si>
    <t>UN</t>
  </si>
  <si>
    <t>5.1.2</t>
  </si>
  <si>
    <t>ACIONADOR MANUAL DE ALARME CONTRA INCENDIO</t>
  </si>
  <si>
    <t>5.1.3</t>
  </si>
  <si>
    <t>SIRENE AUDIOVISUAL CONVENCIONAL 12VCC SAV-C ILUMAC</t>
  </si>
  <si>
    <t>5.1.4</t>
  </si>
  <si>
    <t>CENTRAL ALARME DE INCENDIO INTELBRAS CIC 06L COM BATERIA</t>
  </si>
  <si>
    <t>5.1.5</t>
  </si>
  <si>
    <t>ELETRODUTO DE AÇO GALVANIZADO, CLASSE LEVE, DN 25 MM (1), APARENTE, INSTALADO EM PAREDE - FORNECIMENTO E INSTALAÇÃO. AF_11/2016_P</t>
  </si>
  <si>
    <t>5.1.6</t>
  </si>
  <si>
    <t>ELETRODUTO DE AÇO GALVANIZADO, CLASSE LEVE, DN 25 MM (1), APARENTE, INSTALADO EM TETO - FORNECIMENTO E INSTALAÇÃO. AF_11/2016_P</t>
  </si>
  <si>
    <t>5.1.7</t>
  </si>
  <si>
    <t>ELETRODUTO RÍGIDO ROSCÁVEL, PVC, DN 50 MM (1 1/2"), PARA REDE ENTERRADA DE DISTRIBUIÇÃO DE ENERGIA ELÉTRICA - FORNECIMENTO E INSTALAÇÃO. AF_12/2021</t>
  </si>
  <si>
    <t>5.1.8</t>
  </si>
  <si>
    <t>CONDULETE DE ALUMÍNIO, TIPO B, PARA ELETRODUTO DE AÇO GALVANIZADO DN 25 MM (1</t>
  </si>
  <si>
    <t>5.1.9</t>
  </si>
  <si>
    <t>CONDULETE DE ALUMÍNIO, TIPO C, PARA ELETRODUTO DE AÇO GALVANIZADO DN 25 MM (1</t>
  </si>
  <si>
    <t>5.1.10</t>
  </si>
  <si>
    <t>CONDULETE DE ALUMÍNIO, TIPO E, ELETRODUTO DE AÇO GALVANIZADO DN 25 MM (1</t>
  </si>
  <si>
    <t>5.1.11</t>
  </si>
  <si>
    <t>CONDULETE DE ALUMÍNIO, TIPO LR, PARA ELETRODUTO DE AÇO GALVANIZADO DN 25 MM (1</t>
  </si>
  <si>
    <t>5.1.12</t>
  </si>
  <si>
    <t>CONDULETE DE ALUMÍNIO, TIPO T, PARA ELETRODUTO DE AÇO GALVANIZADO DN 25 MM (1</t>
  </si>
  <si>
    <t>5.1.13</t>
  </si>
  <si>
    <t>COMP_SOPH_PPCIP_003</t>
  </si>
  <si>
    <t>CABO BLINDADO PARA REDE DE ALARME 2x 1,5 mm², ANTI-CHAMA FORNECIMENTO E INSTALAÇÃO. (REF. SINAPI 91925)</t>
  </si>
  <si>
    <t>5.1.14</t>
  </si>
  <si>
    <t>CABO DE COBRE FLEXÍVEL ISOLADO, 2,5 MM², ANTI-CHAMA 0,6/1,0 KV, PARA CIRCUITOS TERMINAIS - FORNECIMENTO E INSTALAÇÃO. AF_12/2015</t>
  </si>
  <si>
    <t>5.1.15</t>
  </si>
  <si>
    <t>CAIXA ENTERRADA ELÉTRICA RETANGULAR, EM CONCRETO PRÉ-MOLDADO, FUNDO COM BRITA, DIMENSÕES INTERNAS: 0,3X0,3X0,3 M. AF_12/2020</t>
  </si>
  <si>
    <t>5.2</t>
  </si>
  <si>
    <t>5.2.1</t>
  </si>
  <si>
    <t>CHAVE DUPLA PARA CONEXOES TIPO STORZ, ENGATE RAPIDO 1 1/2" X 2 1/2", EM LATAO, PARA INSTALACAO PREDIAL COMBATE A INCENDIO</t>
  </si>
  <si>
    <t>5.2.2</t>
  </si>
  <si>
    <t>MANGUEIRA DE INCENDIO, TIPO 1, DE 1 1/2", COMPRIMENTO = 15 M, TECIDO EM FIO DE POLIESTER E TUBO INTERNO EM BORRACHA SINTETICA, COM UNIOES ENGATE RAPIDO</t>
  </si>
  <si>
    <t>5.2.3</t>
  </si>
  <si>
    <t>ESGUICHO JATO REGULAVEL, TIPO ELKHART, ENGATE RAPIDO 1 1/2", PARA COMBATE A INCENDIO</t>
  </si>
  <si>
    <t>5.2.4</t>
  </si>
  <si>
    <t>PINTURA COM TINTA ALQUÍDICA DE ACABAMENTO (ESMALTE SINTÉTICO ACETINADO) APLICADA A ROLO OU PINCEL SOBRE SUPERFÍCIES METÁLICAS (EXCETO PERFIL) EXECUTADO EM OBRA (02 DEMÃOS). AF_01/2020</t>
  </si>
  <si>
    <t>5.3</t>
  </si>
  <si>
    <t>5.3.1</t>
  </si>
  <si>
    <t>EXTINTOR DE INCÊNDIO PORTÁTIL COM CARGA DE ÁGUA PRESSURIZADA DE 10 L, CLASSE A - FORNECIMENTO E INSTALAÇÃO. AF_10/2020_P</t>
  </si>
  <si>
    <t>5.3.2</t>
  </si>
  <si>
    <t>EXTINTOR DE INCÊNDIO PORTÁTIL COM CARGA DE PQS DE 6 KG, CLASSE BC - FORNECIMENTO E INSTALAÇÃO. AF_10/2020_P</t>
  </si>
  <si>
    <t>5.3.3</t>
  </si>
  <si>
    <t>EXTINTOR DE INCÊNDIO PORTÁTIL COM CARGA DE CO2 DE 4 KG, CLASSE BC - FORNECIMENTO E INSTALAÇÃO. AF_10/2020_P</t>
  </si>
  <si>
    <t>5.4</t>
  </si>
  <si>
    <t>5.4.1</t>
  </si>
  <si>
    <t>LUMINÁRIA DE EMERGÊNCIA, COM 30 LÂMPADAS LED DE 2 W, SEM REATOR - FORNECIMENTO E INSTALAÇÃO. AF_02/2020</t>
  </si>
  <si>
    <t>5.4.2</t>
  </si>
  <si>
    <t>ELETRODUTO RÍGIDO ROSCÁVEL, PVC, DN 20 MM (1/2"), PARA CIRCUITOS TERMINAIS, INSTALADO EM PAREDE - FORNECIMENTO E INSTALAÇÃO. AF_12/2015</t>
  </si>
  <si>
    <t>5.4.3</t>
  </si>
  <si>
    <t>CABO DE COBRE FLEXÍVEL ISOLADO, 1,5 MM², ANTI-CHAMA 0,6/1,0 KV, PARA CIRCUITOS TERMINAIS - FORNECIMENTO E INSTALAÇÃO. AF_12/2015</t>
  </si>
  <si>
    <t>5.4.4</t>
  </si>
  <si>
    <t>5.5</t>
  </si>
  <si>
    <t>5.5.1</t>
  </si>
  <si>
    <t>COMP_SOPH_PPCIP_006</t>
  </si>
  <si>
    <t>Aquisição e instalação de barra anti-pânico simples, com fechadura lado externo em porta de ferro ou alumínio</t>
  </si>
  <si>
    <t>und</t>
  </si>
  <si>
    <t>5.6</t>
  </si>
  <si>
    <t>5.6.1</t>
  </si>
  <si>
    <t>COMP_SOPH_PPCIP_004</t>
  </si>
  <si>
    <t>PLACA DE SINALIZACAO DE SEGURANCA CONTRA INCENDIO, FOTOLUMINESCENTE, RETANGULAR, *20 X 40* CM, EM PVC *2* MM ANTI-CHAMAS (SIMBOLOS, CORES E PICTOGRAMAS CONFORME NBR 16820)</t>
  </si>
  <si>
    <t>5.6.2</t>
  </si>
  <si>
    <t>COMP_SOPH_PPCIP_005</t>
  </si>
  <si>
    <t>PLACA DE SINALIZACAO DE SEGURANCA CONTRA INCENDIO, FOTOLUMINESCENTE, RETANGULAR, *20 X 20* CM, EM PVC *2* MM ANTI-CHAMAS (SIMBOLOS, CORES E PICTOGRAMAS CONFORME NBR 16820)</t>
  </si>
  <si>
    <t>5.6.3</t>
  </si>
  <si>
    <t>PINTURA DE PISO COM TINTA EPÓXI, APLICAÇÃO MANUAL, 2 DEMÃOS, INCLUSO PRIMER EPÓXI. AF_05/2021</t>
  </si>
  <si>
    <t>6</t>
  </si>
  <si>
    <t>6.1</t>
  </si>
  <si>
    <t>6.1.1</t>
  </si>
  <si>
    <t>6.1.1.1</t>
  </si>
  <si>
    <t>COMP_SOPH_PPCIP_007</t>
  </si>
  <si>
    <t>MASTRO 2" PARA SPDA COM 6,00 METROS - FORNECIMENTO E INSTALAÇÃO (INCLUSO BASE DE FIXAÇÃO E CONTRAVENTAGEM). AF_12/2017 (SINAPI 96988)</t>
  </si>
  <si>
    <t>6.1.1.2</t>
  </si>
  <si>
    <t>SUPORTE ISOLADOR PARA CORDOALHA DE COBRE - FORNECIMENTO E INSTALAÇÃO. AF_12/2017 (ISOLARES DO MASTRO)</t>
  </si>
  <si>
    <t>6.1.1.3</t>
  </si>
  <si>
    <t>INSTALAÇÃO DE SINALIZADOR NOTURNO LED. AF_11/2017</t>
  </si>
  <si>
    <t>6.1.1.4</t>
  </si>
  <si>
    <t>CAPTOR TIPO FRANKLIN PARA SPDA - FORNECIMENTO E INSTALAÇÃO. AF_12/2017</t>
  </si>
  <si>
    <t>6.1.1.5</t>
  </si>
  <si>
    <t>COMP_SOPH_PPCIP_011</t>
  </si>
  <si>
    <t>TERMINAL AEREO H = 30cm 3/8"" (REF. SBC 078036)</t>
  </si>
  <si>
    <t>6.1.1.6</t>
  </si>
  <si>
    <t>COMP_SOPH_PPCIP_009</t>
  </si>
  <si>
    <t>BARRA CHATA DE ALUMÍNIO 5/8" x 1/8" (REF. SINAPI 96973)</t>
  </si>
  <si>
    <t>6.1.2</t>
  </si>
  <si>
    <t>6.1.2.1</t>
  </si>
  <si>
    <t>ELETRODUTO RÍGIDO SOLDÁVEL, PVC, DN 32 MM (1), APARENTE, INSTALADO EM PAREDE - FORNECIMENTO E INSTALAÇÃO. AF_11/2016_P</t>
  </si>
  <si>
    <t>6.1.2.2</t>
  </si>
  <si>
    <t>CORDOALHA DE COBRE NU 35 MM², NÃO ENTERRADA, COM ISOLADOR - FORNECIMENTO E INSTALAÇÃO. AF_12/2017 (DESCIDA NAS PAREDES)</t>
  </si>
  <si>
    <t>6.1.2.3</t>
  </si>
  <si>
    <t>COMP_SOPH_PPCIP_012</t>
  </si>
  <si>
    <t>CORDOALHA DE COBRE NU 35 MM², ENTERRADA, SEM ISOLADOR - FORNECIMENTO E INSTALAÇÃO. AF_12/2017 (REF. SINAPI 96977)</t>
  </si>
  <si>
    <t>6.1.2.4</t>
  </si>
  <si>
    <t>CORDOALHA DE COBRE NU 50 MM², ENTERRADA, SEM ISOLADOR - FORNECIMENTO E INSTALAÇÃO. AF_12/2017</t>
  </si>
  <si>
    <t>6.1.2.5</t>
  </si>
  <si>
    <t>6.1.2.6</t>
  </si>
  <si>
    <t>TAMPA CIRCULAR PARA ESGOTO E DRENAGEM, EM CONCRETO PRÉ-MOLDADO, DIÂMETRO INTERNO = 0,6 M. AF_12/2020 (TAMPA DAS CAIXAS ELÉTRICAS)</t>
  </si>
  <si>
    <t>6.1.2.7</t>
  </si>
  <si>
    <t>HASTE DE ATERRAMENTO 5/8 PARA SPDA - FORNECIMENTO E INSTALAÇÃO. AF_12/2017</t>
  </si>
  <si>
    <t>6.1.2.8</t>
  </si>
  <si>
    <t>COMP_SOPH_PPCIP_008</t>
  </si>
  <si>
    <t>CAIXA DE INSPEÇÃO SUSPENSA 3x4" APARENTE - FORNECIMENTO E INSTALAÇÃO (REF. SINAPI 95778)</t>
  </si>
  <si>
    <t>6.2</t>
  </si>
  <si>
    <t>6.2.1</t>
  </si>
  <si>
    <t>6.2.1.1</t>
  </si>
  <si>
    <t>ASSENTAMENTO DE POSTE DE CONCRETO COM COMPRIMENTO NOMINAL DE 10,5 M, CARGA NOMINAL DE 300 DAN, ENGASTAMENTO BASE CONCRETADA COM 1 M DE CONCRETO E 0,65 M DE SOLO (NÃO INCLUI FORNECIMENTO). AF_11/2019</t>
  </si>
  <si>
    <t>6.2.1.2</t>
  </si>
  <si>
    <t>POSTE DE CONCRETO ARMADO DE SECAO DUPLO T, EXTENSAO DE 11,00 M, RESISTENCIA DE 200 DAN, TIPO D</t>
  </si>
  <si>
    <t>6.2.1.3</t>
  </si>
  <si>
    <t>6.2.1.4</t>
  </si>
  <si>
    <t>SUPORTE ISOLADOR PARA CORDOALHA DE COBRE - FORNECIMENTO E INSTALAÇÃO. AF_12/2017</t>
  </si>
  <si>
    <t>6.2.1.5</t>
  </si>
  <si>
    <t>6.2.2</t>
  </si>
  <si>
    <t>6.2.2.1</t>
  </si>
  <si>
    <t>6.2.2.2</t>
  </si>
  <si>
    <t>CORDOALHA DE COBRE NU 35 MM², NÃO ENTERRADA, COM ISOLADOR - FORNECIMENTO E INSTALAÇÃO. AF_12/2017</t>
  </si>
  <si>
    <t>6.2.2.3</t>
  </si>
  <si>
    <t>6.2.2.4</t>
  </si>
  <si>
    <t>6.2.2.5</t>
  </si>
  <si>
    <t>TAMPA CIRCULAR PARA ESGOTO E DRENAGEM, EM CONCRETO PRÉ-MOLDADO, DIÂMETRO INTERNO = 0,6 M. AF_12/2020</t>
  </si>
  <si>
    <t>6.2.2.6</t>
  </si>
  <si>
    <t>6.2.2.7</t>
  </si>
  <si>
    <t>7</t>
  </si>
  <si>
    <t>7.1</t>
  </si>
  <si>
    <t>QUADRO DE DISTRIBUIÇÃO DE ENERGIA EM CHAPA DE AÇO GALVANIZADO, DE SOBREPOR, COM BARRAMENTO TRIFÁSICO, PARA 18 DISJUNTORES DIN 100A - FORNECIMENTO E INSTALAÇÃO. AF_10/2020</t>
  </si>
  <si>
    <t>TOTAL GERAL</t>
  </si>
  <si>
    <t>TOTAL GERAL POR EXTENSO</t>
  </si>
  <si>
    <t>Cento e trinta e dois mil e setenta reais e oitenta e um centavos</t>
  </si>
  <si>
    <t>SERT - SERVIÇOS TÉCNICOS</t>
  </si>
  <si>
    <t>SEDI - SERVIÇOS DIVERSOS</t>
  </si>
  <si>
    <t>COMPOSIÇÕES DE CUSTO UNITÁRIO</t>
  </si>
  <si>
    <t>Código</t>
  </si>
  <si>
    <t>Banco</t>
  </si>
  <si>
    <t>Descrição</t>
  </si>
  <si>
    <t>Tipo</t>
  </si>
  <si>
    <t>Und</t>
  </si>
  <si>
    <t>Quant.</t>
  </si>
  <si>
    <t>Valor Unit</t>
  </si>
  <si>
    <t>Total</t>
  </si>
  <si>
    <t>Composição</t>
  </si>
  <si>
    <t>Composição Auxiliar</t>
  </si>
  <si>
    <t>ENCARREGADO GERAL DE OBRAS COM ENCARGOS COMPLEMENTARES</t>
  </si>
  <si>
    <t>MES</t>
  </si>
  <si>
    <t>ENGENHEIRO CIVIL DE OBRA JUNIOR COM ENCARGOS COMPLEMENTARES</t>
  </si>
  <si>
    <t>H</t>
  </si>
  <si>
    <t>MO sem LS =&gt;</t>
  </si>
  <si>
    <t>LS =&gt;</t>
  </si>
  <si>
    <t>MO com LS =&gt;</t>
  </si>
  <si>
    <t>Valor do BDI =&gt;</t>
  </si>
  <si>
    <t>Valor com BDI =&gt;</t>
  </si>
  <si>
    <t>COMPOSIÇÃO DO BDI - EDIFICAÇÃO</t>
  </si>
  <si>
    <t>BDI:</t>
  </si>
  <si>
    <t>SUB-TOTAL
(%)</t>
  </si>
  <si>
    <t>PERCENTUAL
(%)</t>
  </si>
  <si>
    <t>ADMINISTRAÇÃO CENTRAL</t>
  </si>
  <si>
    <t>SEGURO E GARANTIA (*)</t>
  </si>
  <si>
    <t>RISCO</t>
  </si>
  <si>
    <t>DESPESAS FINANCEIRAS</t>
  </si>
  <si>
    <t>LUCRO</t>
  </si>
  <si>
    <t>TRIBUTOS/IMPOSTOS</t>
  </si>
  <si>
    <t>COFINS</t>
  </si>
  <si>
    <t>PIS</t>
  </si>
  <si>
    <t>6.3</t>
  </si>
  <si>
    <t>ISS</t>
  </si>
  <si>
    <t>LOGO DA EMPRESA</t>
  </si>
  <si>
    <t>ADM001</t>
  </si>
  <si>
    <t>ADMINISTRAÇÃO E CONTROLE (3 meses)</t>
  </si>
  <si>
    <t>VIGIA NOTURNO COM ENCARGOS COMPLEMENTARES</t>
  </si>
  <si>
    <t>Quant. =&gt;</t>
  </si>
  <si>
    <t>Preço Total 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</si>
</sst>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mmm/yyyy"/>
    <numFmt numFmtId="165" formatCode="[$R$ -416]#,##0.00"/>
    <numFmt numFmtId="166" formatCode="d\.m"/>
    <numFmt numFmtId="167" formatCode="_(* #,##0.00_);_(* \(#,##0.00\);_(* &quot;-&quot;??_);_(@_)"/>
    <numFmt numFmtId="168" formatCode="0.000%"/>
  </numFmts>
  <fonts count="45">
    <font>
      <sz val="11"/>
      <color rgb="FF000000"/>
      <name val="Calibri"/>
      <scheme val="minor"/>
    </font>
    <font>
      <b/>
      <sz val="12"/>
      <color theme="1"/>
      <name val="Calibri"/>
    </font>
    <font>
      <b/>
      <sz val="19"/>
      <color theme="1"/>
      <name val="Caveat"/>
    </font>
    <font>
      <sz val="11"/>
      <name val="Calibri"/>
    </font>
    <font>
      <b/>
      <sz val="28"/>
      <color rgb="FFC0504D"/>
      <name val="Caveat"/>
    </font>
    <font>
      <b/>
      <sz val="12"/>
      <color rgb="FFC0504D"/>
      <name val="Calibri"/>
    </font>
    <font>
      <b/>
      <sz val="10"/>
      <color theme="1"/>
      <name val="Calibri"/>
    </font>
    <font>
      <b/>
      <sz val="12"/>
      <color theme="5"/>
      <name val="Calibri"/>
    </font>
    <font>
      <b/>
      <sz val="8"/>
      <color rgb="FF000000"/>
      <name val="Calibri"/>
    </font>
    <font>
      <b/>
      <sz val="12"/>
      <color rgb="FFED7D31"/>
      <name val="Calibri"/>
    </font>
    <font>
      <b/>
      <sz val="10"/>
      <color rgb="FF000000"/>
      <name val="Calibri"/>
    </font>
    <font>
      <b/>
      <sz val="10"/>
      <color theme="1"/>
      <name val="Arial"/>
    </font>
    <font>
      <b/>
      <sz val="10"/>
      <color theme="0"/>
      <name val="Arial"/>
    </font>
    <font>
      <b/>
      <sz val="11"/>
      <color theme="0"/>
      <name val="Arial"/>
    </font>
    <font>
      <sz val="11"/>
      <color theme="1"/>
      <name val="Arial"/>
    </font>
    <font>
      <sz val="10"/>
      <color theme="1"/>
      <name val="Arial"/>
    </font>
    <font>
      <b/>
      <sz val="25"/>
      <color rgb="FFC0504D"/>
      <name val="Calibri"/>
      <scheme val="minor"/>
    </font>
    <font>
      <b/>
      <sz val="10"/>
      <color rgb="FFC0504D"/>
      <name val="Calibri"/>
    </font>
    <font>
      <b/>
      <sz val="10"/>
      <color theme="5"/>
      <name val="Calibri"/>
    </font>
    <font>
      <b/>
      <sz val="9"/>
      <color theme="1"/>
      <name val="Calibri"/>
    </font>
    <font>
      <b/>
      <sz val="10"/>
      <color rgb="FFED7D31"/>
      <name val="Calibri"/>
    </font>
    <font>
      <b/>
      <sz val="11"/>
      <color theme="1"/>
      <name val="Arial"/>
    </font>
    <font>
      <sz val="11"/>
      <color rgb="FF000000"/>
      <name val="Arial"/>
    </font>
    <font>
      <sz val="10"/>
      <color rgb="FF000000"/>
      <name val="Arial"/>
    </font>
    <font>
      <b/>
      <sz val="11"/>
      <color theme="1"/>
      <name val="Arial"/>
    </font>
    <font>
      <b/>
      <sz val="12"/>
      <color theme="1"/>
      <name val="Arial"/>
    </font>
    <font>
      <sz val="9"/>
      <color theme="1"/>
      <name val="Arial"/>
    </font>
    <font>
      <sz val="9"/>
      <color rgb="FF000000"/>
      <name val="Arial"/>
    </font>
    <font>
      <b/>
      <sz val="10"/>
      <color theme="1"/>
      <name val="Caveat"/>
    </font>
    <font>
      <sz val="11"/>
      <color theme="1"/>
      <name val="Calibri"/>
    </font>
    <font>
      <sz val="12"/>
      <color theme="1"/>
      <name val="Arial"/>
    </font>
    <font>
      <b/>
      <sz val="16"/>
      <color theme="1"/>
      <name val="Caveat"/>
    </font>
    <font>
      <b/>
      <sz val="20"/>
      <color rgb="FF990000"/>
      <name val="Roboto"/>
    </font>
    <font>
      <b/>
      <sz val="11"/>
      <color theme="1"/>
      <name val="Calibri"/>
    </font>
    <font>
      <i/>
      <sz val="9"/>
      <color theme="1"/>
      <name val="Calibri"/>
    </font>
    <font>
      <i/>
      <sz val="11"/>
      <color theme="1"/>
      <name val="Calibri"/>
    </font>
    <font>
      <b/>
      <sz val="15"/>
      <color theme="1"/>
      <name val="Calibri"/>
    </font>
    <font>
      <b/>
      <sz val="12"/>
      <color rgb="FFFF0000"/>
      <name val="Calibri"/>
    </font>
    <font>
      <b/>
      <sz val="10"/>
      <color rgb="FFFF0000"/>
      <name val="Calibri"/>
    </font>
    <font>
      <b/>
      <sz val="9"/>
      <color theme="1"/>
      <name val="Arial"/>
    </font>
    <font>
      <b/>
      <sz val="10"/>
      <color rgb="FF000000"/>
      <name val="Arial"/>
    </font>
    <font>
      <sz val="9"/>
      <color theme="1"/>
      <name val="Calibri"/>
      <scheme val="minor"/>
    </font>
    <font>
      <sz val="10"/>
      <color rgb="FFFF0000"/>
      <name val="Arial"/>
    </font>
    <font>
      <b/>
      <sz val="10"/>
      <color rgb="FFFF0000"/>
      <name val="Arial"/>
    </font>
    <font>
      <b/>
      <sz val="15"/>
      <color rgb="FFFFFFFF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0000"/>
        <bgColor rgb="FF990000"/>
      </patternFill>
    </fill>
    <fill>
      <patternFill patternType="solid">
        <fgColor rgb="FF434343"/>
        <bgColor rgb="FF434343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/>
      <diagonal/>
    </border>
  </borders>
  <cellStyleXfs count="1">
    <xf numFmtId="0" fontId="0" fillId="0" borderId="0"/>
  </cellStyleXfs>
  <cellXfs count="205">
    <xf numFmtId="0" fontId="0" fillId="0" borderId="0" xfId="0" applyFont="1" applyAlignment="1"/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4" xfId="0" applyNumberFormat="1" applyFont="1" applyFill="1" applyBorder="1" applyAlignment="1">
      <alignment horizontal="left" vertical="center"/>
    </xf>
    <xf numFmtId="165" fontId="9" fillId="2" borderId="4" xfId="0" applyNumberFormat="1" applyFont="1" applyFill="1" applyBorder="1" applyAlignment="1">
      <alignment horizontal="left" vertical="center"/>
    </xf>
    <xf numFmtId="10" fontId="10" fillId="2" borderId="4" xfId="0" applyNumberFormat="1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center" vertical="top" wrapText="1"/>
    </xf>
    <xf numFmtId="49" fontId="12" fillId="3" borderId="5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49" fontId="13" fillId="4" borderId="15" xfId="0" applyNumberFormat="1" applyFont="1" applyFill="1" applyBorder="1" applyAlignment="1">
      <alignment horizontal="left" vertical="center"/>
    </xf>
    <xf numFmtId="0" fontId="15" fillId="2" borderId="21" xfId="0" applyFont="1" applyFill="1" applyBorder="1" applyAlignment="1">
      <alignment horizontal="center" vertical="top" wrapText="1"/>
    </xf>
    <xf numFmtId="0" fontId="18" fillId="2" borderId="4" xfId="0" applyFont="1" applyFill="1" applyBorder="1" applyAlignment="1">
      <alignment horizontal="left" vertical="center"/>
    </xf>
    <xf numFmtId="165" fontId="18" fillId="2" borderId="4" xfId="0" applyNumberFormat="1" applyFont="1" applyFill="1" applyBorder="1" applyAlignment="1">
      <alignment horizontal="left" vertical="center"/>
    </xf>
    <xf numFmtId="165" fontId="20" fillId="2" borderId="4" xfId="0" applyNumberFormat="1" applyFont="1" applyFill="1" applyBorder="1" applyAlignment="1">
      <alignment horizontal="left" vertical="center"/>
    </xf>
    <xf numFmtId="10" fontId="11" fillId="5" borderId="4" xfId="0" applyNumberFormat="1" applyFont="1" applyFill="1" applyBorder="1" applyAlignment="1">
      <alignment horizontal="left" vertical="center" wrapText="1"/>
    </xf>
    <xf numFmtId="2" fontId="12" fillId="3" borderId="5" xfId="0" applyNumberFormat="1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left" vertical="center"/>
    </xf>
    <xf numFmtId="0" fontId="13" fillId="4" borderId="15" xfId="0" applyFont="1" applyFill="1" applyBorder="1" applyAlignment="1">
      <alignment horizontal="left" vertical="center" wrapText="1"/>
    </xf>
    <xf numFmtId="2" fontId="13" fillId="4" borderId="15" xfId="0" applyNumberFormat="1" applyFont="1" applyFill="1" applyBorder="1" applyAlignment="1">
      <alignment horizontal="right" vertical="center"/>
    </xf>
    <xf numFmtId="165" fontId="13" fillId="4" borderId="15" xfId="0" applyNumberFormat="1" applyFont="1" applyFill="1" applyBorder="1" applyAlignment="1">
      <alignment horizontal="left" vertical="center"/>
    </xf>
    <xf numFmtId="165" fontId="12" fillId="4" borderId="15" xfId="0" applyNumberFormat="1" applyFont="1" applyFill="1" applyBorder="1" applyAlignment="1">
      <alignment horizontal="right" vertical="center"/>
    </xf>
    <xf numFmtId="165" fontId="12" fillId="4" borderId="15" xfId="0" applyNumberFormat="1" applyFont="1" applyFill="1" applyBorder="1" applyAlignment="1">
      <alignment horizontal="right" vertical="center"/>
    </xf>
    <xf numFmtId="49" fontId="22" fillId="2" borderId="15" xfId="0" applyNumberFormat="1" applyFont="1" applyFill="1" applyBorder="1" applyAlignment="1">
      <alignment horizontal="left" vertical="top"/>
    </xf>
    <xf numFmtId="0" fontId="22" fillId="2" borderId="15" xfId="0" applyFont="1" applyFill="1" applyBorder="1" applyAlignment="1">
      <alignment horizontal="left" vertical="top"/>
    </xf>
    <xf numFmtId="0" fontId="22" fillId="2" borderId="15" xfId="0" applyFont="1" applyFill="1" applyBorder="1" applyAlignment="1">
      <alignment horizontal="left" vertical="top" wrapText="1"/>
    </xf>
    <xf numFmtId="0" fontId="22" fillId="2" borderId="15" xfId="0" applyFont="1" applyFill="1" applyBorder="1" applyAlignment="1">
      <alignment horizontal="center" vertical="top"/>
    </xf>
    <xf numFmtId="0" fontId="22" fillId="2" borderId="15" xfId="0" applyFont="1" applyFill="1" applyBorder="1" applyAlignment="1">
      <alignment horizontal="right" vertical="top"/>
    </xf>
    <xf numFmtId="165" fontId="23" fillId="2" borderId="15" xfId="0" applyNumberFormat="1" applyFont="1" applyFill="1" applyBorder="1" applyAlignment="1">
      <alignment horizontal="right" vertical="center"/>
    </xf>
    <xf numFmtId="2" fontId="22" fillId="2" borderId="15" xfId="0" applyNumberFormat="1" applyFont="1" applyFill="1" applyBorder="1" applyAlignment="1">
      <alignment horizontal="right" vertical="top"/>
    </xf>
    <xf numFmtId="49" fontId="24" fillId="6" borderId="15" xfId="0" applyNumberFormat="1" applyFont="1" applyFill="1" applyBorder="1" applyAlignment="1">
      <alignment horizontal="left" vertical="top"/>
    </xf>
    <xf numFmtId="0" fontId="24" fillId="6" borderId="15" xfId="0" applyFont="1" applyFill="1" applyBorder="1" applyAlignment="1">
      <alignment horizontal="left" vertical="top"/>
    </xf>
    <xf numFmtId="0" fontId="24" fillId="6" borderId="15" xfId="0" applyFont="1" applyFill="1" applyBorder="1" applyAlignment="1">
      <alignment horizontal="left" vertical="top" wrapText="1"/>
    </xf>
    <xf numFmtId="2" fontId="24" fillId="6" borderId="15" xfId="0" applyNumberFormat="1" applyFont="1" applyFill="1" applyBorder="1" applyAlignment="1">
      <alignment horizontal="right" vertical="top"/>
    </xf>
    <xf numFmtId="165" fontId="24" fillId="6" borderId="15" xfId="0" applyNumberFormat="1" applyFont="1" applyFill="1" applyBorder="1" applyAlignment="1">
      <alignment horizontal="left" vertical="top"/>
    </xf>
    <xf numFmtId="165" fontId="11" fillId="6" borderId="15" xfId="0" applyNumberFormat="1" applyFont="1" applyFill="1" applyBorder="1" applyAlignment="1">
      <alignment horizontal="right" vertical="center"/>
    </xf>
    <xf numFmtId="0" fontId="24" fillId="6" borderId="15" xfId="0" applyFont="1" applyFill="1" applyBorder="1" applyAlignment="1">
      <alignment horizontal="left" vertical="top"/>
    </xf>
    <xf numFmtId="0" fontId="13" fillId="4" borderId="15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2" fontId="15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right" vertical="center" wrapText="1"/>
    </xf>
    <xf numFmtId="0" fontId="17" fillId="2" borderId="4" xfId="0" applyFont="1" applyFill="1" applyBorder="1" applyAlignment="1">
      <alignment horizontal="left" vertical="center"/>
    </xf>
    <xf numFmtId="0" fontId="29" fillId="5" borderId="0" xfId="0" applyFont="1" applyFill="1" applyAlignment="1">
      <alignment vertical="center"/>
    </xf>
    <xf numFmtId="0" fontId="29" fillId="5" borderId="0" xfId="0" applyFont="1" applyFill="1" applyAlignment="1">
      <alignment horizontal="left"/>
    </xf>
    <xf numFmtId="0" fontId="29" fillId="5" borderId="0" xfId="0" applyFont="1" applyFill="1" applyAlignment="1">
      <alignment horizontal="center"/>
    </xf>
    <xf numFmtId="4" fontId="29" fillId="5" borderId="0" xfId="0" applyNumberFormat="1" applyFont="1" applyFill="1" applyAlignment="1">
      <alignment horizontal="center"/>
    </xf>
    <xf numFmtId="0" fontId="30" fillId="0" borderId="0" xfId="0" applyFont="1"/>
    <xf numFmtId="0" fontId="29" fillId="0" borderId="0" xfId="0" applyFont="1" applyAlignment="1">
      <alignment vertical="center"/>
    </xf>
    <xf numFmtId="0" fontId="3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29" fillId="2" borderId="0" xfId="0" applyFont="1" applyFill="1" applyAlignment="1">
      <alignment horizontal="center"/>
    </xf>
    <xf numFmtId="0" fontId="33" fillId="2" borderId="6" xfId="0" applyFont="1" applyFill="1" applyBorder="1" applyAlignment="1">
      <alignment horizontal="center"/>
    </xf>
    <xf numFmtId="167" fontId="15" fillId="2" borderId="22" xfId="0" applyNumberFormat="1" applyFont="1" applyFill="1" applyBorder="1"/>
    <xf numFmtId="167" fontId="15" fillId="0" borderId="0" xfId="0" applyNumberFormat="1" applyFont="1" applyAlignment="1">
      <alignment horizontal="center"/>
    </xf>
    <xf numFmtId="0" fontId="33" fillId="2" borderId="9" xfId="0" applyFont="1" applyFill="1" applyBorder="1" applyAlignment="1">
      <alignment horizontal="center"/>
    </xf>
    <xf numFmtId="167" fontId="15" fillId="2" borderId="0" xfId="0" applyNumberFormat="1" applyFont="1" applyFill="1"/>
    <xf numFmtId="0" fontId="15" fillId="2" borderId="0" xfId="0" applyFont="1" applyFill="1" applyAlignment="1">
      <alignment horizontal="center"/>
    </xf>
    <xf numFmtId="0" fontId="34" fillId="2" borderId="9" xfId="0" applyFont="1" applyFill="1" applyBorder="1" applyAlignment="1">
      <alignment horizontal="center"/>
    </xf>
    <xf numFmtId="167" fontId="15" fillId="2" borderId="10" xfId="0" applyNumberFormat="1" applyFont="1" applyFill="1" applyBorder="1"/>
    <xf numFmtId="0" fontId="29" fillId="2" borderId="0" xfId="0" applyFont="1" applyFill="1"/>
    <xf numFmtId="165" fontId="36" fillId="0" borderId="0" xfId="0" applyNumberFormat="1" applyFont="1" applyAlignment="1">
      <alignment horizontal="center" vertical="center"/>
    </xf>
    <xf numFmtId="10" fontId="11" fillId="8" borderId="4" xfId="0" applyNumberFormat="1" applyFont="1" applyFill="1" applyBorder="1" applyAlignment="1">
      <alignment horizontal="left" vertical="center" wrapText="1"/>
    </xf>
    <xf numFmtId="165" fontId="22" fillId="8" borderId="15" xfId="0" applyNumberFormat="1" applyFont="1" applyFill="1" applyBorder="1" applyAlignment="1">
      <alignment horizontal="right" vertical="top"/>
    </xf>
    <xf numFmtId="0" fontId="1" fillId="8" borderId="1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left" vertical="center" wrapText="1"/>
    </xf>
    <xf numFmtId="0" fontId="12" fillId="4" borderId="25" xfId="0" applyFont="1" applyFill="1" applyBorder="1" applyAlignment="1">
      <alignment horizontal="right" vertical="center" wrapText="1"/>
    </xf>
    <xf numFmtId="0" fontId="12" fillId="8" borderId="24" xfId="0" applyFont="1" applyFill="1" applyBorder="1" applyAlignment="1">
      <alignment horizontal="right" vertical="center" wrapText="1"/>
    </xf>
    <xf numFmtId="49" fontId="14" fillId="5" borderId="15" xfId="0" applyNumberFormat="1" applyFont="1" applyFill="1" applyBorder="1" applyAlignment="1">
      <alignment horizontal="left" vertical="center"/>
    </xf>
    <xf numFmtId="0" fontId="15" fillId="5" borderId="16" xfId="0" applyFont="1" applyFill="1" applyBorder="1" applyAlignment="1">
      <alignment horizontal="left" vertical="center" wrapText="1"/>
    </xf>
    <xf numFmtId="0" fontId="15" fillId="5" borderId="25" xfId="0" applyFont="1" applyFill="1" applyBorder="1" applyAlignment="1">
      <alignment horizontal="right" vertical="center" wrapText="1"/>
    </xf>
    <xf numFmtId="0" fontId="15" fillId="8" borderId="24" xfId="0" applyFont="1" applyFill="1" applyBorder="1" applyAlignment="1">
      <alignment horizontal="right" vertical="center" wrapText="1"/>
    </xf>
    <xf numFmtId="0" fontId="12" fillId="4" borderId="17" xfId="0" applyFont="1" applyFill="1" applyBorder="1" applyAlignment="1">
      <alignment horizontal="left" vertical="center" wrapText="1"/>
    </xf>
    <xf numFmtId="0" fontId="12" fillId="4" borderId="26" xfId="0" applyFont="1" applyFill="1" applyBorder="1" applyAlignment="1">
      <alignment horizontal="right" vertical="center" wrapText="1"/>
    </xf>
    <xf numFmtId="0" fontId="11" fillId="2" borderId="21" xfId="0" applyFont="1" applyFill="1" applyBorder="1" applyAlignment="1">
      <alignment horizontal="center" vertical="top" wrapText="1"/>
    </xf>
    <xf numFmtId="0" fontId="11" fillId="8" borderId="15" xfId="0" applyFont="1" applyFill="1" applyBorder="1" applyAlignment="1">
      <alignment horizontal="right" vertical="top" wrapText="1"/>
    </xf>
    <xf numFmtId="0" fontId="21" fillId="5" borderId="0" xfId="0" applyFont="1" applyFill="1" applyAlignment="1">
      <alignment horizontal="left" vertical="top" wrapText="1"/>
    </xf>
    <xf numFmtId="0" fontId="21" fillId="2" borderId="0" xfId="0" applyFont="1" applyFill="1" applyAlignment="1">
      <alignment horizontal="left" vertical="top" wrapText="1"/>
    </xf>
    <xf numFmtId="0" fontId="21" fillId="2" borderId="0" xfId="0" applyFont="1" applyFill="1" applyAlignment="1">
      <alignment horizontal="center" vertical="top" wrapText="1"/>
    </xf>
    <xf numFmtId="165" fontId="21" fillId="2" borderId="0" xfId="0" applyNumberFormat="1" applyFont="1" applyFill="1" applyAlignment="1">
      <alignment horizontal="left" vertical="top" wrapText="1"/>
    </xf>
    <xf numFmtId="4" fontId="21" fillId="2" borderId="0" xfId="0" applyNumberFormat="1" applyFont="1" applyFill="1" applyAlignment="1">
      <alignment horizontal="left" vertical="top" wrapText="1"/>
    </xf>
    <xf numFmtId="0" fontId="38" fillId="8" borderId="4" xfId="0" applyFont="1" applyFill="1" applyBorder="1" applyAlignment="1">
      <alignment horizontal="center" vertical="center"/>
    </xf>
    <xf numFmtId="14" fontId="10" fillId="2" borderId="4" xfId="0" applyNumberFormat="1" applyFont="1" applyFill="1" applyBorder="1" applyAlignment="1">
      <alignment horizontal="left" vertical="center" wrapText="1"/>
    </xf>
    <xf numFmtId="10" fontId="38" fillId="8" borderId="4" xfId="0" applyNumberFormat="1" applyFont="1" applyFill="1" applyBorder="1" applyAlignment="1">
      <alignment horizontal="left" vertical="center" wrapText="1"/>
    </xf>
    <xf numFmtId="0" fontId="39" fillId="5" borderId="0" xfId="0" applyFont="1" applyFill="1" applyAlignment="1">
      <alignment horizontal="left" vertical="top" wrapText="1"/>
    </xf>
    <xf numFmtId="0" fontId="40" fillId="5" borderId="6" xfId="0" applyFont="1" applyFill="1" applyBorder="1" applyAlignment="1">
      <alignment horizontal="left" vertical="top"/>
    </xf>
    <xf numFmtId="0" fontId="40" fillId="5" borderId="22" xfId="0" applyFont="1" applyFill="1" applyBorder="1" applyAlignment="1">
      <alignment horizontal="center" vertical="top"/>
    </xf>
    <xf numFmtId="0" fontId="40" fillId="5" borderId="22" xfId="0" applyFont="1" applyFill="1" applyBorder="1" applyAlignment="1">
      <alignment horizontal="left" vertical="top" wrapText="1"/>
    </xf>
    <xf numFmtId="0" fontId="40" fillId="5" borderId="22" xfId="0" applyFont="1" applyFill="1" applyBorder="1" applyAlignment="1">
      <alignment horizontal="left" vertical="top"/>
    </xf>
    <xf numFmtId="4" fontId="40" fillId="5" borderId="22" xfId="0" applyNumberFormat="1" applyFont="1" applyFill="1" applyBorder="1" applyAlignment="1">
      <alignment horizontal="right" vertical="top"/>
    </xf>
    <xf numFmtId="165" fontId="40" fillId="5" borderId="22" xfId="0" applyNumberFormat="1" applyFont="1" applyFill="1" applyBorder="1" applyAlignment="1">
      <alignment horizontal="left" vertical="top"/>
    </xf>
    <xf numFmtId="165" fontId="40" fillId="5" borderId="7" xfId="0" applyNumberFormat="1" applyFont="1" applyFill="1" applyBorder="1" applyAlignment="1">
      <alignment horizontal="right" vertical="top"/>
    </xf>
    <xf numFmtId="0" fontId="41" fillId="5" borderId="0" xfId="0" applyFont="1" applyFill="1"/>
    <xf numFmtId="0" fontId="27" fillId="5" borderId="0" xfId="0" applyFont="1" applyFill="1" applyAlignment="1">
      <alignment horizontal="left" vertical="top" wrapText="1"/>
    </xf>
    <xf numFmtId="166" fontId="11" fillId="5" borderId="9" xfId="0" applyNumberFormat="1" applyFont="1" applyFill="1" applyBorder="1" applyAlignment="1">
      <alignment horizontal="left" vertical="top"/>
    </xf>
    <xf numFmtId="0" fontId="11" fillId="5" borderId="0" xfId="0" applyFont="1" applyFill="1" applyAlignment="1">
      <alignment horizontal="center" vertical="top"/>
    </xf>
    <xf numFmtId="0" fontId="11" fillId="5" borderId="0" xfId="0" applyFont="1" applyFill="1" applyAlignment="1">
      <alignment horizontal="left" vertical="top" wrapText="1"/>
    </xf>
    <xf numFmtId="4" fontId="11" fillId="5" borderId="0" xfId="0" applyNumberFormat="1" applyFont="1" applyFill="1" applyAlignment="1">
      <alignment horizontal="right" vertical="top"/>
    </xf>
    <xf numFmtId="165" fontId="11" fillId="5" borderId="0" xfId="0" applyNumberFormat="1" applyFont="1" applyFill="1" applyAlignment="1">
      <alignment horizontal="right" vertical="top"/>
    </xf>
    <xf numFmtId="165" fontId="11" fillId="5" borderId="10" xfId="0" applyNumberFormat="1" applyFont="1" applyFill="1" applyBorder="1" applyAlignment="1">
      <alignment horizontal="right" vertical="top"/>
    </xf>
    <xf numFmtId="0" fontId="26" fillId="5" borderId="0" xfId="0" applyFont="1" applyFill="1" applyAlignment="1">
      <alignment horizontal="left" vertical="top" wrapText="1"/>
    </xf>
    <xf numFmtId="0" fontId="23" fillId="5" borderId="9" xfId="0" applyFont="1" applyFill="1" applyBorder="1" applyAlignment="1">
      <alignment horizontal="left" vertical="top"/>
    </xf>
    <xf numFmtId="0" fontId="23" fillId="5" borderId="0" xfId="0" applyFont="1" applyFill="1" applyAlignment="1">
      <alignment horizontal="center" vertical="top"/>
    </xf>
    <xf numFmtId="0" fontId="23" fillId="5" borderId="0" xfId="0" applyFont="1" applyFill="1" applyAlignment="1">
      <alignment horizontal="left" vertical="top" wrapText="1"/>
    </xf>
    <xf numFmtId="4" fontId="23" fillId="5" borderId="0" xfId="0" applyNumberFormat="1" applyFont="1" applyFill="1" applyAlignment="1">
      <alignment horizontal="right" vertical="top"/>
    </xf>
    <xf numFmtId="165" fontId="23" fillId="5" borderId="0" xfId="0" applyNumberFormat="1" applyFont="1" applyFill="1" applyAlignment="1">
      <alignment horizontal="right" vertical="top"/>
    </xf>
    <xf numFmtId="165" fontId="23" fillId="5" borderId="10" xfId="0" applyNumberFormat="1" applyFont="1" applyFill="1" applyBorder="1" applyAlignment="1">
      <alignment horizontal="right" vertical="top"/>
    </xf>
    <xf numFmtId="0" fontId="15" fillId="5" borderId="9" xfId="0" applyFont="1" applyFill="1" applyBorder="1" applyAlignment="1">
      <alignment horizontal="left" vertical="top"/>
    </xf>
    <xf numFmtId="0" fontId="15" fillId="5" borderId="0" xfId="0" applyFont="1" applyFill="1" applyAlignment="1">
      <alignment horizontal="center" vertical="top"/>
    </xf>
    <xf numFmtId="0" fontId="15" fillId="5" borderId="0" xfId="0" applyFont="1" applyFill="1" applyAlignment="1">
      <alignment horizontal="left" vertical="top" wrapText="1"/>
    </xf>
    <xf numFmtId="4" fontId="15" fillId="5" borderId="0" xfId="0" applyNumberFormat="1" applyFont="1" applyFill="1" applyAlignment="1">
      <alignment horizontal="right" vertical="top"/>
    </xf>
    <xf numFmtId="165" fontId="15" fillId="5" borderId="0" xfId="0" applyNumberFormat="1" applyFont="1" applyFill="1" applyAlignment="1">
      <alignment horizontal="right" vertical="top"/>
    </xf>
    <xf numFmtId="165" fontId="15" fillId="5" borderId="10" xfId="0" applyNumberFormat="1" applyFont="1" applyFill="1" applyBorder="1" applyAlignment="1">
      <alignment horizontal="right" vertical="top"/>
    </xf>
    <xf numFmtId="0" fontId="26" fillId="5" borderId="0" xfId="0" applyFont="1" applyFill="1" applyAlignment="1">
      <alignment horizontal="right" vertical="top" wrapText="1"/>
    </xf>
    <xf numFmtId="0" fontId="15" fillId="5" borderId="9" xfId="0" applyFont="1" applyFill="1" applyBorder="1" applyAlignment="1">
      <alignment horizontal="right" vertical="top"/>
    </xf>
    <xf numFmtId="0" fontId="15" fillId="5" borderId="0" xfId="0" applyFont="1" applyFill="1" applyAlignment="1">
      <alignment horizontal="center" vertical="top"/>
    </xf>
    <xf numFmtId="0" fontId="15" fillId="5" borderId="0" xfId="0" applyFont="1" applyFill="1" applyAlignment="1">
      <alignment horizontal="right" vertical="top" wrapText="1"/>
    </xf>
    <xf numFmtId="0" fontId="15" fillId="5" borderId="0" xfId="0" applyFont="1" applyFill="1" applyAlignment="1">
      <alignment horizontal="right" vertical="top"/>
    </xf>
    <xf numFmtId="0" fontId="15" fillId="5" borderId="0" xfId="0" applyFont="1" applyFill="1" applyAlignment="1">
      <alignment horizontal="right" vertical="top"/>
    </xf>
    <xf numFmtId="0" fontId="11" fillId="5" borderId="12" xfId="0" applyFont="1" applyFill="1" applyBorder="1" applyAlignment="1">
      <alignment horizontal="right" vertical="top"/>
    </xf>
    <xf numFmtId="0" fontId="11" fillId="5" borderId="23" xfId="0" applyFont="1" applyFill="1" applyBorder="1" applyAlignment="1">
      <alignment horizontal="center" vertical="top"/>
    </xf>
    <xf numFmtId="0" fontId="11" fillId="5" borderId="23" xfId="0" applyFont="1" applyFill="1" applyBorder="1" applyAlignment="1">
      <alignment horizontal="right" vertical="top" wrapText="1"/>
    </xf>
    <xf numFmtId="0" fontId="11" fillId="5" borderId="23" xfId="0" applyFont="1" applyFill="1" applyBorder="1" applyAlignment="1">
      <alignment horizontal="right" vertical="top"/>
    </xf>
    <xf numFmtId="0" fontId="11" fillId="5" borderId="23" xfId="0" applyFont="1" applyFill="1" applyBorder="1" applyAlignment="1">
      <alignment horizontal="right" vertical="top"/>
    </xf>
    <xf numFmtId="4" fontId="11" fillId="5" borderId="23" xfId="0" applyNumberFormat="1" applyFont="1" applyFill="1" applyBorder="1" applyAlignment="1">
      <alignment horizontal="right" vertical="top"/>
    </xf>
    <xf numFmtId="165" fontId="11" fillId="5" borderId="23" xfId="0" applyNumberFormat="1" applyFont="1" applyFill="1" applyBorder="1" applyAlignment="1">
      <alignment horizontal="right" vertical="top"/>
    </xf>
    <xf numFmtId="165" fontId="11" fillId="5" borderId="13" xfId="0" applyNumberFormat="1" applyFont="1" applyFill="1" applyBorder="1" applyAlignment="1">
      <alignment horizontal="right" vertical="top"/>
    </xf>
    <xf numFmtId="165" fontId="37" fillId="8" borderId="5" xfId="0" applyNumberFormat="1" applyFont="1" applyFill="1" applyBorder="1" applyAlignment="1">
      <alignment horizontal="left" vertical="center" wrapText="1"/>
    </xf>
    <xf numFmtId="10" fontId="37" fillId="8" borderId="5" xfId="0" applyNumberFormat="1" applyFont="1" applyFill="1" applyBorder="1" applyAlignment="1">
      <alignment horizontal="left" vertical="center" wrapText="1"/>
    </xf>
    <xf numFmtId="0" fontId="1" fillId="7" borderId="5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4" fontId="1" fillId="7" borderId="4" xfId="0" applyNumberFormat="1" applyFont="1" applyFill="1" applyBorder="1" applyAlignment="1">
      <alignment horizontal="center" vertical="center"/>
    </xf>
    <xf numFmtId="10" fontId="42" fillId="8" borderId="7" xfId="0" applyNumberFormat="1" applyFont="1" applyFill="1" applyBorder="1" applyAlignment="1"/>
    <xf numFmtId="10" fontId="42" fillId="8" borderId="10" xfId="0" applyNumberFormat="1" applyFont="1" applyFill="1" applyBorder="1" applyAlignment="1"/>
    <xf numFmtId="10" fontId="43" fillId="8" borderId="0" xfId="0" applyNumberFormat="1" applyFont="1" applyFill="1"/>
    <xf numFmtId="10" fontId="43" fillId="8" borderId="10" xfId="0" applyNumberFormat="1" applyFont="1" applyFill="1" applyBorder="1" applyAlignment="1"/>
    <xf numFmtId="10" fontId="42" fillId="8" borderId="0" xfId="0" applyNumberFormat="1" applyFont="1" applyFill="1" applyAlignment="1"/>
    <xf numFmtId="0" fontId="29" fillId="2" borderId="0" xfId="0" applyFont="1" applyFill="1" applyAlignment="1">
      <alignment horizontal="center" vertical="center"/>
    </xf>
    <xf numFmtId="168" fontId="44" fillId="3" borderId="13" xfId="0" applyNumberFormat="1" applyFont="1" applyFill="1" applyBorder="1" applyAlignment="1">
      <alignment horizontal="center" vertical="center"/>
    </xf>
    <xf numFmtId="164" fontId="10" fillId="9" borderId="4" xfId="0" applyNumberFormat="1" applyFont="1" applyFill="1" applyBorder="1" applyAlignment="1">
      <alignment horizontal="left" vertical="center"/>
    </xf>
    <xf numFmtId="0" fontId="10" fillId="9" borderId="4" xfId="0" applyFont="1" applyFill="1" applyBorder="1" applyAlignment="1">
      <alignment horizontal="left" vertical="center"/>
    </xf>
    <xf numFmtId="165" fontId="10" fillId="9" borderId="4" xfId="0" applyNumberFormat="1" applyFont="1" applyFill="1" applyBorder="1" applyAlignment="1">
      <alignment horizontal="left" vertical="center"/>
    </xf>
    <xf numFmtId="164" fontId="10" fillId="9" borderId="4" xfId="0" applyNumberFormat="1" applyFont="1" applyFill="1" applyBorder="1" applyAlignment="1">
      <alignment horizontal="left" vertical="center" wrapText="1"/>
    </xf>
    <xf numFmtId="14" fontId="10" fillId="9" borderId="4" xfId="0" applyNumberFormat="1" applyFont="1" applyFill="1" applyBorder="1" applyAlignment="1">
      <alignment horizontal="left" vertical="center" wrapText="1"/>
    </xf>
    <xf numFmtId="164" fontId="8" fillId="9" borderId="4" xfId="0" applyNumberFormat="1" applyFont="1" applyFill="1" applyBorder="1" applyAlignment="1">
      <alignment horizontal="left" vertical="center"/>
    </xf>
    <xf numFmtId="10" fontId="10" fillId="9" borderId="4" xfId="0" applyNumberFormat="1" applyFont="1" applyFill="1" applyBorder="1" applyAlignment="1">
      <alignment horizontal="left" vertical="center"/>
    </xf>
    <xf numFmtId="0" fontId="8" fillId="9" borderId="4" xfId="0" applyFont="1" applyFill="1" applyBorder="1" applyAlignment="1">
      <alignment horizontal="left" vertical="center"/>
    </xf>
    <xf numFmtId="165" fontId="8" fillId="9" borderId="4" xfId="0" applyNumberFormat="1" applyFont="1" applyFill="1" applyBorder="1" applyAlignment="1">
      <alignment horizontal="left" vertical="center" wrapText="1"/>
    </xf>
    <xf numFmtId="0" fontId="25" fillId="7" borderId="1" xfId="0" applyFont="1" applyFill="1" applyBorder="1" applyAlignment="1">
      <alignment horizontal="left" vertical="center" wrapText="1"/>
    </xf>
    <xf numFmtId="0" fontId="3" fillId="0" borderId="2" xfId="0" applyFont="1" applyBorder="1"/>
    <xf numFmtId="0" fontId="3" fillId="0" borderId="3" xfId="0" applyFont="1" applyBorder="1"/>
    <xf numFmtId="0" fontId="15" fillId="2" borderId="12" xfId="0" applyFont="1" applyFill="1" applyBorder="1" applyAlignment="1">
      <alignment horizontal="center" vertical="center" wrapText="1"/>
    </xf>
    <xf numFmtId="0" fontId="3" fillId="0" borderId="23" xfId="0" applyFont="1" applyBorder="1"/>
    <xf numFmtId="0" fontId="3" fillId="0" borderId="13" xfId="0" applyFont="1" applyBorder="1"/>
    <xf numFmtId="165" fontId="25" fillId="7" borderId="1" xfId="0" applyNumberFormat="1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2" xfId="0" applyFont="1" applyBorder="1"/>
    <xf numFmtId="0" fontId="19" fillId="2" borderId="6" xfId="0" applyFont="1" applyFill="1" applyBorder="1" applyAlignment="1">
      <alignment horizontal="left" vertical="center"/>
    </xf>
    <xf numFmtId="0" fontId="3" fillId="0" borderId="22" xfId="0" applyFont="1" applyBorder="1"/>
    <xf numFmtId="0" fontId="0" fillId="0" borderId="0" xfId="0" applyFont="1" applyAlignment="1"/>
    <xf numFmtId="0" fontId="21" fillId="2" borderId="1" xfId="0" applyFont="1" applyFill="1" applyBorder="1" applyAlignment="1">
      <alignment horizontal="center" vertical="center" wrapText="1"/>
    </xf>
    <xf numFmtId="0" fontId="37" fillId="8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16" fillId="2" borderId="2" xfId="0" applyNumberFormat="1" applyFont="1" applyFill="1" applyBorder="1" applyAlignment="1">
      <alignment horizontal="right" vertical="center"/>
    </xf>
    <xf numFmtId="0" fontId="11" fillId="2" borderId="18" xfId="0" applyFont="1" applyFill="1" applyBorder="1" applyAlignment="1">
      <alignment horizontal="left" vertical="top" wrapText="1"/>
    </xf>
    <xf numFmtId="0" fontId="3" fillId="0" borderId="19" xfId="0" applyFont="1" applyBorder="1"/>
    <xf numFmtId="0" fontId="3" fillId="0" borderId="20" xfId="0" applyFont="1" applyBorder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3" fillId="0" borderId="8" xfId="0" applyFont="1" applyBorder="1"/>
    <xf numFmtId="0" fontId="3" fillId="0" borderId="11" xfId="0" applyFont="1" applyBorder="1"/>
    <xf numFmtId="0" fontId="6" fillId="2" borderId="6" xfId="0" applyFont="1" applyFill="1" applyBorder="1" applyAlignment="1">
      <alignment horizontal="left" vertical="center" wrapText="1"/>
    </xf>
    <xf numFmtId="0" fontId="15" fillId="5" borderId="0" xfId="0" applyFont="1" applyFill="1" applyAlignment="1">
      <alignment horizontal="left" vertical="top"/>
    </xf>
    <xf numFmtId="165" fontId="15" fillId="5" borderId="0" xfId="0" applyNumberFormat="1" applyFont="1" applyFill="1" applyAlignment="1">
      <alignment horizontal="left" vertical="top"/>
    </xf>
    <xf numFmtId="165" fontId="15" fillId="5" borderId="0" xfId="0" applyNumberFormat="1" applyFont="1" applyFill="1" applyAlignment="1">
      <alignment horizontal="right" vertical="top"/>
    </xf>
    <xf numFmtId="0" fontId="28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left" vertical="top" wrapText="1"/>
    </xf>
    <xf numFmtId="0" fontId="11" fillId="5" borderId="0" xfId="0" applyFont="1" applyFill="1" applyAlignment="1">
      <alignment horizontal="left" vertical="top"/>
    </xf>
    <xf numFmtId="0" fontId="23" fillId="5" borderId="0" xfId="0" applyFont="1" applyFill="1" applyAlignment="1">
      <alignment horizontal="left" vertical="top"/>
    </xf>
    <xf numFmtId="0" fontId="37" fillId="8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9" fillId="2" borderId="22" xfId="0" applyFont="1" applyFill="1" applyBorder="1" applyAlignment="1"/>
    <xf numFmtId="0" fontId="29" fillId="2" borderId="0" xfId="0" applyFont="1" applyFill="1" applyAlignment="1"/>
    <xf numFmtId="0" fontId="15" fillId="2" borderId="0" xfId="0" applyFont="1" applyFill="1" applyAlignment="1">
      <alignment horizontal="left"/>
    </xf>
    <xf numFmtId="0" fontId="35" fillId="2" borderId="0" xfId="0" applyFont="1" applyFill="1" applyAlignment="1">
      <alignment horizontal="right"/>
    </xf>
    <xf numFmtId="0" fontId="29" fillId="2" borderId="9" xfId="0" applyFont="1" applyFill="1" applyBorder="1"/>
    <xf numFmtId="168" fontId="44" fillId="3" borderId="2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333375" cy="314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09"/>
  <sheetViews>
    <sheetView tabSelected="1" workbookViewId="0">
      <pane ySplit="9" topLeftCell="A10" activePane="bottomLeft" state="frozen"/>
      <selection pane="bottomLeft" activeCell="C5" sqref="C5:G7"/>
    </sheetView>
  </sheetViews>
  <sheetFormatPr defaultColWidth="14.453125" defaultRowHeight="15" customHeight="1"/>
  <cols>
    <col min="1" max="1" width="8.1796875" customWidth="1"/>
    <col min="2" max="2" width="26.54296875" customWidth="1"/>
    <col min="3" max="3" width="9.1796875" customWidth="1"/>
    <col min="4" max="4" width="96.26953125" customWidth="1"/>
    <col min="5" max="5" width="7.81640625" customWidth="1"/>
    <col min="6" max="6" width="13.7265625" customWidth="1"/>
    <col min="7" max="7" width="13.453125" customWidth="1"/>
    <col min="8" max="8" width="16.81640625" customWidth="1"/>
    <col min="9" max="9" width="19.7265625" customWidth="1"/>
  </cols>
  <sheetData>
    <row r="1" spans="1:9" ht="24.75" customHeight="1">
      <c r="A1" s="169" t="s">
        <v>310</v>
      </c>
      <c r="B1" s="161"/>
      <c r="C1" s="170" t="s">
        <v>0</v>
      </c>
      <c r="D1" s="152"/>
      <c r="E1" s="152"/>
      <c r="F1" s="152"/>
      <c r="G1" s="153"/>
      <c r="H1" s="171"/>
      <c r="I1" s="161"/>
    </row>
    <row r="2" spans="1:9" ht="35">
      <c r="A2" s="164"/>
      <c r="B2" s="156"/>
      <c r="C2" s="172" t="s">
        <v>83</v>
      </c>
      <c r="D2" s="152"/>
      <c r="E2" s="152"/>
      <c r="F2" s="173">
        <f>E107</f>
        <v>0</v>
      </c>
      <c r="G2" s="152"/>
      <c r="H2" s="164"/>
      <c r="I2" s="156"/>
    </row>
    <row r="3" spans="1:9" ht="14.25" customHeight="1">
      <c r="A3" s="158" t="s">
        <v>2</v>
      </c>
      <c r="B3" s="153"/>
      <c r="C3" s="159" t="s">
        <v>3</v>
      </c>
      <c r="D3" s="152"/>
      <c r="E3" s="152"/>
      <c r="F3" s="152"/>
      <c r="G3" s="153"/>
      <c r="H3" s="12" t="s">
        <v>4</v>
      </c>
      <c r="I3" s="147"/>
    </row>
    <row r="4" spans="1:9" ht="14.25" customHeight="1">
      <c r="A4" s="158" t="s">
        <v>5</v>
      </c>
      <c r="B4" s="153"/>
      <c r="C4" s="159" t="s">
        <v>6</v>
      </c>
      <c r="D4" s="152"/>
      <c r="E4" s="152"/>
      <c r="F4" s="152"/>
      <c r="G4" s="153"/>
      <c r="H4" s="12" t="s">
        <v>7</v>
      </c>
      <c r="I4" s="149"/>
    </row>
    <row r="5" spans="1:9" ht="14.5">
      <c r="A5" s="160" t="s">
        <v>8</v>
      </c>
      <c r="B5" s="161"/>
      <c r="C5" s="165" t="s">
        <v>9</v>
      </c>
      <c r="D5" s="166"/>
      <c r="E5" s="166"/>
      <c r="F5" s="166"/>
      <c r="G5" s="161"/>
      <c r="H5" s="13" t="s">
        <v>10</v>
      </c>
      <c r="I5" s="150"/>
    </row>
    <row r="6" spans="1:9" ht="14.25" customHeight="1">
      <c r="A6" s="162"/>
      <c r="B6" s="163"/>
      <c r="C6" s="162"/>
      <c r="D6" s="167"/>
      <c r="E6" s="167"/>
      <c r="F6" s="167"/>
      <c r="G6" s="163"/>
      <c r="H6" s="14" t="s">
        <v>297</v>
      </c>
      <c r="I6" s="65">
        <f>'MODELO - BDI Edificação'!F20</f>
        <v>0</v>
      </c>
    </row>
    <row r="7" spans="1:9" ht="14.25" customHeight="1">
      <c r="A7" s="164"/>
      <c r="B7" s="156"/>
      <c r="C7" s="164"/>
      <c r="D7" s="155"/>
      <c r="E7" s="155"/>
      <c r="F7" s="155"/>
      <c r="G7" s="156"/>
      <c r="H7" s="14"/>
      <c r="I7" s="15"/>
    </row>
    <row r="8" spans="1:9" ht="7.5" customHeight="1">
      <c r="A8" s="168"/>
      <c r="B8" s="152"/>
      <c r="C8" s="152"/>
      <c r="D8" s="152"/>
      <c r="E8" s="152"/>
      <c r="F8" s="152"/>
      <c r="G8" s="152"/>
      <c r="H8" s="152"/>
      <c r="I8" s="153"/>
    </row>
    <row r="9" spans="1:9" ht="30" customHeight="1">
      <c r="A9" s="8" t="s">
        <v>11</v>
      </c>
      <c r="B9" s="9" t="s">
        <v>84</v>
      </c>
      <c r="C9" s="9" t="s">
        <v>85</v>
      </c>
      <c r="D9" s="9" t="s">
        <v>12</v>
      </c>
      <c r="E9" s="9" t="s">
        <v>86</v>
      </c>
      <c r="F9" s="16" t="s">
        <v>87</v>
      </c>
      <c r="G9" s="9" t="s">
        <v>88</v>
      </c>
      <c r="H9" s="9" t="s">
        <v>89</v>
      </c>
      <c r="I9" s="9" t="s">
        <v>90</v>
      </c>
    </row>
    <row r="10" spans="1:9" ht="14.5">
      <c r="A10" s="10" t="s">
        <v>16</v>
      </c>
      <c r="B10" s="17"/>
      <c r="C10" s="17"/>
      <c r="D10" s="18" t="s">
        <v>17</v>
      </c>
      <c r="E10" s="17"/>
      <c r="F10" s="19"/>
      <c r="G10" s="20"/>
      <c r="H10" s="21"/>
      <c r="I10" s="22">
        <f>SUBTOTAL(9,I11)</f>
        <v>0</v>
      </c>
    </row>
    <row r="11" spans="1:9" ht="14.5">
      <c r="A11" s="23" t="s">
        <v>91</v>
      </c>
      <c r="B11" s="24" t="s">
        <v>92</v>
      </c>
      <c r="C11" s="24" t="s">
        <v>93</v>
      </c>
      <c r="D11" s="25" t="s">
        <v>94</v>
      </c>
      <c r="E11" s="26" t="s">
        <v>95</v>
      </c>
      <c r="F11" s="27">
        <v>1</v>
      </c>
      <c r="G11" s="66"/>
      <c r="H11" s="28">
        <f t="shared" ref="H11:H105" si="0">TRUNC(G11*(1+$I$6),2)</f>
        <v>0</v>
      </c>
      <c r="I11" s="28">
        <f>TRUNC(F11*H11,2)</f>
        <v>0</v>
      </c>
    </row>
    <row r="12" spans="1:9" ht="14.5">
      <c r="A12" s="10" t="s">
        <v>96</v>
      </c>
      <c r="B12" s="17"/>
      <c r="C12" s="17"/>
      <c r="D12" s="18" t="s">
        <v>20</v>
      </c>
      <c r="E12" s="17"/>
      <c r="F12" s="19"/>
      <c r="G12" s="20"/>
      <c r="H12" s="22">
        <f t="shared" si="0"/>
        <v>0</v>
      </c>
      <c r="I12" s="22">
        <f>SUBTOTAL(9,I13:I15)</f>
        <v>0</v>
      </c>
    </row>
    <row r="13" spans="1:9" ht="14.5">
      <c r="A13" s="23" t="s">
        <v>97</v>
      </c>
      <c r="B13" s="24" t="s">
        <v>98</v>
      </c>
      <c r="C13" s="24" t="s">
        <v>99</v>
      </c>
      <c r="D13" s="25" t="s">
        <v>100</v>
      </c>
      <c r="E13" s="26" t="s">
        <v>101</v>
      </c>
      <c r="F13" s="29">
        <v>6</v>
      </c>
      <c r="G13" s="66"/>
      <c r="H13" s="28">
        <f t="shared" si="0"/>
        <v>0</v>
      </c>
      <c r="I13" s="28">
        <f t="shared" ref="I13:I15" si="1">TRUNC(F13*H13,2)</f>
        <v>0</v>
      </c>
    </row>
    <row r="14" spans="1:9" ht="28">
      <c r="A14" s="23" t="s">
        <v>102</v>
      </c>
      <c r="B14" s="24">
        <v>10527</v>
      </c>
      <c r="C14" s="24" t="s">
        <v>99</v>
      </c>
      <c r="D14" s="25" t="s">
        <v>103</v>
      </c>
      <c r="E14" s="26" t="s">
        <v>104</v>
      </c>
      <c r="F14" s="29">
        <v>16</v>
      </c>
      <c r="G14" s="66"/>
      <c r="H14" s="28">
        <f t="shared" si="0"/>
        <v>0</v>
      </c>
      <c r="I14" s="28">
        <f t="shared" si="1"/>
        <v>0</v>
      </c>
    </row>
    <row r="15" spans="1:9" ht="28">
      <c r="A15" s="23" t="s">
        <v>105</v>
      </c>
      <c r="B15" s="24">
        <v>97064</v>
      </c>
      <c r="C15" s="24" t="s">
        <v>99</v>
      </c>
      <c r="D15" s="25" t="s">
        <v>106</v>
      </c>
      <c r="E15" s="26" t="s">
        <v>107</v>
      </c>
      <c r="F15" s="29">
        <v>2</v>
      </c>
      <c r="G15" s="66"/>
      <c r="H15" s="28">
        <f t="shared" si="0"/>
        <v>0</v>
      </c>
      <c r="I15" s="28">
        <f t="shared" si="1"/>
        <v>0</v>
      </c>
    </row>
    <row r="16" spans="1:9" ht="14.5">
      <c r="A16" s="10" t="s">
        <v>108</v>
      </c>
      <c r="B16" s="17"/>
      <c r="C16" s="17"/>
      <c r="D16" s="18" t="s">
        <v>23</v>
      </c>
      <c r="E16" s="17"/>
      <c r="F16" s="19"/>
      <c r="G16" s="20"/>
      <c r="H16" s="22">
        <f t="shared" si="0"/>
        <v>0</v>
      </c>
      <c r="I16" s="22">
        <f>SUBTOTAL(9,I17:I22)</f>
        <v>0</v>
      </c>
    </row>
    <row r="17" spans="1:9" ht="14.5">
      <c r="A17" s="30" t="s">
        <v>25</v>
      </c>
      <c r="B17" s="31"/>
      <c r="C17" s="31"/>
      <c r="D17" s="32" t="s">
        <v>26</v>
      </c>
      <c r="E17" s="31"/>
      <c r="F17" s="33"/>
      <c r="G17" s="34"/>
      <c r="H17" s="35">
        <f t="shared" si="0"/>
        <v>0</v>
      </c>
      <c r="I17" s="35">
        <f t="shared" ref="I17:I22" si="2">TRUNC(F17*H17,2)</f>
        <v>0</v>
      </c>
    </row>
    <row r="18" spans="1:9" ht="28">
      <c r="A18" s="23" t="s">
        <v>109</v>
      </c>
      <c r="B18" s="24">
        <v>97096</v>
      </c>
      <c r="C18" s="24" t="s">
        <v>99</v>
      </c>
      <c r="D18" s="25" t="s">
        <v>110</v>
      </c>
      <c r="E18" s="26" t="s">
        <v>111</v>
      </c>
      <c r="F18" s="29">
        <v>1.5</v>
      </c>
      <c r="G18" s="66"/>
      <c r="H18" s="28">
        <f t="shared" si="0"/>
        <v>0</v>
      </c>
      <c r="I18" s="28">
        <f t="shared" si="2"/>
        <v>0</v>
      </c>
    </row>
    <row r="19" spans="1:9" ht="28">
      <c r="A19" s="23" t="s">
        <v>112</v>
      </c>
      <c r="B19" s="24">
        <v>97090</v>
      </c>
      <c r="C19" s="24" t="s">
        <v>99</v>
      </c>
      <c r="D19" s="25" t="s">
        <v>113</v>
      </c>
      <c r="E19" s="26" t="s">
        <v>114</v>
      </c>
      <c r="F19" s="29">
        <v>26.4</v>
      </c>
      <c r="G19" s="66"/>
      <c r="H19" s="28">
        <f t="shared" si="0"/>
        <v>0</v>
      </c>
      <c r="I19" s="28">
        <f t="shared" si="2"/>
        <v>0</v>
      </c>
    </row>
    <row r="20" spans="1:9" ht="28">
      <c r="A20" s="23" t="s">
        <v>115</v>
      </c>
      <c r="B20" s="24">
        <v>95240</v>
      </c>
      <c r="C20" s="24" t="s">
        <v>99</v>
      </c>
      <c r="D20" s="25" t="s">
        <v>116</v>
      </c>
      <c r="E20" s="26" t="s">
        <v>101</v>
      </c>
      <c r="F20" s="29">
        <v>1.5</v>
      </c>
      <c r="G20" s="66"/>
      <c r="H20" s="28">
        <f t="shared" si="0"/>
        <v>0</v>
      </c>
      <c r="I20" s="28">
        <f t="shared" si="2"/>
        <v>0</v>
      </c>
    </row>
    <row r="21" spans="1:9" ht="14.5">
      <c r="A21" s="30" t="s">
        <v>117</v>
      </c>
      <c r="B21" s="31"/>
      <c r="C21" s="31"/>
      <c r="D21" s="32" t="s">
        <v>29</v>
      </c>
      <c r="E21" s="31"/>
      <c r="F21" s="33"/>
      <c r="G21" s="34"/>
      <c r="H21" s="35">
        <f t="shared" si="0"/>
        <v>0</v>
      </c>
      <c r="I21" s="35">
        <f t="shared" si="2"/>
        <v>0</v>
      </c>
    </row>
    <row r="22" spans="1:9" ht="28">
      <c r="A22" s="23" t="s">
        <v>118</v>
      </c>
      <c r="B22" s="24">
        <v>102508</v>
      </c>
      <c r="C22" s="24" t="s">
        <v>99</v>
      </c>
      <c r="D22" s="25" t="s">
        <v>119</v>
      </c>
      <c r="E22" s="26" t="s">
        <v>101</v>
      </c>
      <c r="F22" s="29">
        <v>5.89</v>
      </c>
      <c r="G22" s="66"/>
      <c r="H22" s="28">
        <f t="shared" si="0"/>
        <v>0</v>
      </c>
      <c r="I22" s="28">
        <f t="shared" si="2"/>
        <v>0</v>
      </c>
    </row>
    <row r="23" spans="1:9" ht="14.5">
      <c r="A23" s="10" t="s">
        <v>120</v>
      </c>
      <c r="B23" s="17"/>
      <c r="C23" s="17"/>
      <c r="D23" s="18" t="s">
        <v>32</v>
      </c>
      <c r="E23" s="17"/>
      <c r="F23" s="19"/>
      <c r="G23" s="20"/>
      <c r="H23" s="22">
        <f t="shared" si="0"/>
        <v>0</v>
      </c>
      <c r="I23" s="22">
        <f>SUBTOTAL(9,I24:I33)</f>
        <v>0</v>
      </c>
    </row>
    <row r="24" spans="1:9" ht="14.5">
      <c r="A24" s="30" t="s">
        <v>121</v>
      </c>
      <c r="B24" s="36"/>
      <c r="C24" s="36"/>
      <c r="D24" s="32" t="s">
        <v>122</v>
      </c>
      <c r="E24" s="36"/>
      <c r="F24" s="33"/>
      <c r="G24" s="34"/>
      <c r="H24" s="35">
        <f t="shared" si="0"/>
        <v>0</v>
      </c>
      <c r="I24" s="35">
        <f t="shared" ref="I24:I33" si="3">TRUNC(F24*H24,2)</f>
        <v>0</v>
      </c>
    </row>
    <row r="25" spans="1:9" ht="28">
      <c r="A25" s="23" t="s">
        <v>123</v>
      </c>
      <c r="B25" s="24">
        <v>97635</v>
      </c>
      <c r="C25" s="24" t="s">
        <v>99</v>
      </c>
      <c r="D25" s="25" t="s">
        <v>124</v>
      </c>
      <c r="E25" s="26" t="s">
        <v>101</v>
      </c>
      <c r="F25" s="29">
        <v>36.96</v>
      </c>
      <c r="G25" s="66"/>
      <c r="H25" s="28">
        <f t="shared" si="0"/>
        <v>0</v>
      </c>
      <c r="I25" s="28">
        <f t="shared" si="3"/>
        <v>0</v>
      </c>
    </row>
    <row r="26" spans="1:9" ht="14.5">
      <c r="A26" s="23" t="s">
        <v>125</v>
      </c>
      <c r="B26" s="24">
        <v>93358</v>
      </c>
      <c r="C26" s="24" t="s">
        <v>99</v>
      </c>
      <c r="D26" s="25" t="s">
        <v>126</v>
      </c>
      <c r="E26" s="26" t="s">
        <v>111</v>
      </c>
      <c r="F26" s="29">
        <v>24.88</v>
      </c>
      <c r="G26" s="66"/>
      <c r="H26" s="28">
        <f t="shared" si="0"/>
        <v>0</v>
      </c>
      <c r="I26" s="28">
        <f t="shared" si="3"/>
        <v>0</v>
      </c>
    </row>
    <row r="27" spans="1:9" ht="14.5">
      <c r="A27" s="23" t="s">
        <v>127</v>
      </c>
      <c r="B27" s="24">
        <v>96995</v>
      </c>
      <c r="C27" s="24" t="s">
        <v>99</v>
      </c>
      <c r="D27" s="25" t="s">
        <v>128</v>
      </c>
      <c r="E27" s="26" t="s">
        <v>111</v>
      </c>
      <c r="F27" s="29">
        <v>24.88</v>
      </c>
      <c r="G27" s="66"/>
      <c r="H27" s="28">
        <f t="shared" si="0"/>
        <v>0</v>
      </c>
      <c r="I27" s="28">
        <f t="shared" si="3"/>
        <v>0</v>
      </c>
    </row>
    <row r="28" spans="1:9" ht="28">
      <c r="A28" s="23" t="s">
        <v>129</v>
      </c>
      <c r="B28" s="24" t="s">
        <v>130</v>
      </c>
      <c r="C28" s="24" t="s">
        <v>93</v>
      </c>
      <c r="D28" s="25" t="s">
        <v>131</v>
      </c>
      <c r="E28" s="26" t="s">
        <v>101</v>
      </c>
      <c r="F28" s="29">
        <v>36.96</v>
      </c>
      <c r="G28" s="66"/>
      <c r="H28" s="28">
        <f t="shared" si="0"/>
        <v>0</v>
      </c>
      <c r="I28" s="28">
        <f t="shared" si="3"/>
        <v>0</v>
      </c>
    </row>
    <row r="29" spans="1:9" ht="14.5">
      <c r="A29" s="30" t="s">
        <v>132</v>
      </c>
      <c r="B29" s="31"/>
      <c r="C29" s="31"/>
      <c r="D29" s="32" t="s">
        <v>133</v>
      </c>
      <c r="E29" s="31"/>
      <c r="F29" s="33"/>
      <c r="G29" s="34"/>
      <c r="H29" s="35">
        <f t="shared" si="0"/>
        <v>0</v>
      </c>
      <c r="I29" s="35">
        <f t="shared" si="3"/>
        <v>0</v>
      </c>
    </row>
    <row r="30" spans="1:9" ht="28">
      <c r="A30" s="23" t="s">
        <v>134</v>
      </c>
      <c r="B30" s="24">
        <v>97635</v>
      </c>
      <c r="C30" s="24" t="s">
        <v>99</v>
      </c>
      <c r="D30" s="25" t="s">
        <v>124</v>
      </c>
      <c r="E30" s="26" t="s">
        <v>101</v>
      </c>
      <c r="F30" s="29">
        <v>9.52</v>
      </c>
      <c r="G30" s="66"/>
      <c r="H30" s="28">
        <f t="shared" si="0"/>
        <v>0</v>
      </c>
      <c r="I30" s="28">
        <f t="shared" si="3"/>
        <v>0</v>
      </c>
    </row>
    <row r="31" spans="1:9" ht="14.5">
      <c r="A31" s="23" t="s">
        <v>135</v>
      </c>
      <c r="B31" s="24">
        <v>93358</v>
      </c>
      <c r="C31" s="24" t="s">
        <v>99</v>
      </c>
      <c r="D31" s="25" t="s">
        <v>126</v>
      </c>
      <c r="E31" s="26" t="s">
        <v>111</v>
      </c>
      <c r="F31" s="29">
        <v>11.42</v>
      </c>
      <c r="G31" s="66"/>
      <c r="H31" s="28">
        <f t="shared" si="0"/>
        <v>0</v>
      </c>
      <c r="I31" s="28">
        <f t="shared" si="3"/>
        <v>0</v>
      </c>
    </row>
    <row r="32" spans="1:9" ht="14.5">
      <c r="A32" s="23" t="s">
        <v>136</v>
      </c>
      <c r="B32" s="24">
        <v>96995</v>
      </c>
      <c r="C32" s="24" t="s">
        <v>99</v>
      </c>
      <c r="D32" s="25" t="s">
        <v>128</v>
      </c>
      <c r="E32" s="26" t="s">
        <v>111</v>
      </c>
      <c r="F32" s="29">
        <v>11.42</v>
      </c>
      <c r="G32" s="66"/>
      <c r="H32" s="28">
        <f t="shared" si="0"/>
        <v>0</v>
      </c>
      <c r="I32" s="28">
        <f t="shared" si="3"/>
        <v>0</v>
      </c>
    </row>
    <row r="33" spans="1:9" ht="42">
      <c r="A33" s="23" t="s">
        <v>137</v>
      </c>
      <c r="B33" s="24">
        <v>94992</v>
      </c>
      <c r="C33" s="24" t="s">
        <v>99</v>
      </c>
      <c r="D33" s="25" t="s">
        <v>138</v>
      </c>
      <c r="E33" s="26" t="s">
        <v>101</v>
      </c>
      <c r="F33" s="29">
        <v>9.52</v>
      </c>
      <c r="G33" s="66"/>
      <c r="H33" s="28">
        <f t="shared" si="0"/>
        <v>0</v>
      </c>
      <c r="I33" s="28">
        <f t="shared" si="3"/>
        <v>0</v>
      </c>
    </row>
    <row r="34" spans="1:9" ht="14.5">
      <c r="A34" s="10" t="s">
        <v>139</v>
      </c>
      <c r="B34" s="17"/>
      <c r="C34" s="17"/>
      <c r="D34" s="18" t="s">
        <v>35</v>
      </c>
      <c r="E34" s="17"/>
      <c r="F34" s="19"/>
      <c r="G34" s="20"/>
      <c r="H34" s="22">
        <f t="shared" si="0"/>
        <v>0</v>
      </c>
      <c r="I34" s="22">
        <f>SUBTOTAL(9,I35:I70)</f>
        <v>0</v>
      </c>
    </row>
    <row r="35" spans="1:9" ht="14.5">
      <c r="A35" s="30" t="s">
        <v>140</v>
      </c>
      <c r="B35" s="31"/>
      <c r="C35" s="31"/>
      <c r="D35" s="32" t="s">
        <v>38</v>
      </c>
      <c r="E35" s="31"/>
      <c r="F35" s="33"/>
      <c r="G35" s="34"/>
      <c r="H35" s="35">
        <f t="shared" si="0"/>
        <v>0</v>
      </c>
      <c r="I35" s="35">
        <f t="shared" ref="I35:I70" si="4">TRUNC(F35*H35,2)</f>
        <v>0</v>
      </c>
    </row>
    <row r="36" spans="1:9" ht="14.5">
      <c r="A36" s="23" t="s">
        <v>141</v>
      </c>
      <c r="B36" s="24">
        <v>58002</v>
      </c>
      <c r="C36" s="24" t="s">
        <v>142</v>
      </c>
      <c r="D36" s="25" t="s">
        <v>143</v>
      </c>
      <c r="E36" s="26" t="s">
        <v>144</v>
      </c>
      <c r="F36" s="29">
        <v>27</v>
      </c>
      <c r="G36" s="66"/>
      <c r="H36" s="28">
        <f t="shared" si="0"/>
        <v>0</v>
      </c>
      <c r="I36" s="28">
        <f t="shared" si="4"/>
        <v>0</v>
      </c>
    </row>
    <row r="37" spans="1:9" ht="14.5">
      <c r="A37" s="23" t="s">
        <v>145</v>
      </c>
      <c r="B37" s="24">
        <v>58003</v>
      </c>
      <c r="C37" s="24" t="s">
        <v>142</v>
      </c>
      <c r="D37" s="25" t="s">
        <v>146</v>
      </c>
      <c r="E37" s="26" t="s">
        <v>144</v>
      </c>
      <c r="F37" s="29">
        <v>2</v>
      </c>
      <c r="G37" s="66"/>
      <c r="H37" s="28">
        <f t="shared" si="0"/>
        <v>0</v>
      </c>
      <c r="I37" s="28">
        <f t="shared" si="4"/>
        <v>0</v>
      </c>
    </row>
    <row r="38" spans="1:9" ht="14.5">
      <c r="A38" s="23" t="s">
        <v>147</v>
      </c>
      <c r="B38" s="24">
        <v>55436</v>
      </c>
      <c r="C38" s="24" t="s">
        <v>142</v>
      </c>
      <c r="D38" s="25" t="s">
        <v>148</v>
      </c>
      <c r="E38" s="26" t="s">
        <v>144</v>
      </c>
      <c r="F38" s="29">
        <v>3</v>
      </c>
      <c r="G38" s="66"/>
      <c r="H38" s="28">
        <f t="shared" si="0"/>
        <v>0</v>
      </c>
      <c r="I38" s="28">
        <f t="shared" si="4"/>
        <v>0</v>
      </c>
    </row>
    <row r="39" spans="1:9" ht="14.5">
      <c r="A39" s="23" t="s">
        <v>149</v>
      </c>
      <c r="B39" s="24">
        <v>58113</v>
      </c>
      <c r="C39" s="24" t="s">
        <v>142</v>
      </c>
      <c r="D39" s="25" t="s">
        <v>150</v>
      </c>
      <c r="E39" s="26" t="s">
        <v>144</v>
      </c>
      <c r="F39" s="29">
        <v>1</v>
      </c>
      <c r="G39" s="66"/>
      <c r="H39" s="28">
        <f t="shared" si="0"/>
        <v>0</v>
      </c>
      <c r="I39" s="28">
        <f t="shared" si="4"/>
        <v>0</v>
      </c>
    </row>
    <row r="40" spans="1:9" ht="28">
      <c r="A40" s="23" t="s">
        <v>151</v>
      </c>
      <c r="B40" s="24">
        <v>95750</v>
      </c>
      <c r="C40" s="24" t="s">
        <v>99</v>
      </c>
      <c r="D40" s="25" t="s">
        <v>152</v>
      </c>
      <c r="E40" s="26" t="s">
        <v>107</v>
      </c>
      <c r="F40" s="29">
        <v>20</v>
      </c>
      <c r="G40" s="66"/>
      <c r="H40" s="28">
        <f t="shared" si="0"/>
        <v>0</v>
      </c>
      <c r="I40" s="28">
        <f t="shared" si="4"/>
        <v>0</v>
      </c>
    </row>
    <row r="41" spans="1:9" ht="28">
      <c r="A41" s="23" t="s">
        <v>153</v>
      </c>
      <c r="B41" s="24">
        <v>95746</v>
      </c>
      <c r="C41" s="24" t="s">
        <v>99</v>
      </c>
      <c r="D41" s="25" t="s">
        <v>154</v>
      </c>
      <c r="E41" s="26" t="s">
        <v>107</v>
      </c>
      <c r="F41" s="29">
        <v>177.78</v>
      </c>
      <c r="G41" s="66"/>
      <c r="H41" s="28">
        <f t="shared" si="0"/>
        <v>0</v>
      </c>
      <c r="I41" s="28">
        <f t="shared" si="4"/>
        <v>0</v>
      </c>
    </row>
    <row r="42" spans="1:9" ht="28">
      <c r="A42" s="23" t="s">
        <v>155</v>
      </c>
      <c r="B42" s="24">
        <v>93008</v>
      </c>
      <c r="C42" s="24" t="s">
        <v>99</v>
      </c>
      <c r="D42" s="25" t="s">
        <v>156</v>
      </c>
      <c r="E42" s="26" t="s">
        <v>107</v>
      </c>
      <c r="F42" s="29">
        <v>22.87</v>
      </c>
      <c r="G42" s="66"/>
      <c r="H42" s="28">
        <f t="shared" si="0"/>
        <v>0</v>
      </c>
      <c r="I42" s="28">
        <f t="shared" si="4"/>
        <v>0</v>
      </c>
    </row>
    <row r="43" spans="1:9" ht="14.5">
      <c r="A43" s="23" t="s">
        <v>157</v>
      </c>
      <c r="B43" s="24">
        <v>95780</v>
      </c>
      <c r="C43" s="24" t="s">
        <v>99</v>
      </c>
      <c r="D43" s="25" t="s">
        <v>158</v>
      </c>
      <c r="E43" s="26" t="s">
        <v>144</v>
      </c>
      <c r="F43" s="29">
        <v>2</v>
      </c>
      <c r="G43" s="66"/>
      <c r="H43" s="28">
        <f t="shared" si="0"/>
        <v>0</v>
      </c>
      <c r="I43" s="28">
        <f t="shared" si="4"/>
        <v>0</v>
      </c>
    </row>
    <row r="44" spans="1:9" ht="14.5">
      <c r="A44" s="23" t="s">
        <v>159</v>
      </c>
      <c r="B44" s="24">
        <v>95781</v>
      </c>
      <c r="C44" s="24" t="s">
        <v>99</v>
      </c>
      <c r="D44" s="25" t="s">
        <v>160</v>
      </c>
      <c r="E44" s="26" t="s">
        <v>144</v>
      </c>
      <c r="F44" s="29">
        <v>21</v>
      </c>
      <c r="G44" s="66"/>
      <c r="H44" s="28">
        <f t="shared" si="0"/>
        <v>0</v>
      </c>
      <c r="I44" s="28">
        <f t="shared" si="4"/>
        <v>0</v>
      </c>
    </row>
    <row r="45" spans="1:9" ht="14.5">
      <c r="A45" s="23" t="s">
        <v>161</v>
      </c>
      <c r="B45" s="24">
        <v>95782</v>
      </c>
      <c r="C45" s="24" t="s">
        <v>99</v>
      </c>
      <c r="D45" s="25" t="s">
        <v>162</v>
      </c>
      <c r="E45" s="26" t="s">
        <v>144</v>
      </c>
      <c r="F45" s="29">
        <v>5</v>
      </c>
      <c r="G45" s="66"/>
      <c r="H45" s="28">
        <f t="shared" si="0"/>
        <v>0</v>
      </c>
      <c r="I45" s="28">
        <f t="shared" si="4"/>
        <v>0</v>
      </c>
    </row>
    <row r="46" spans="1:9" ht="14.5">
      <c r="A46" s="23" t="s">
        <v>163</v>
      </c>
      <c r="B46" s="24">
        <v>95789</v>
      </c>
      <c r="C46" s="24" t="s">
        <v>99</v>
      </c>
      <c r="D46" s="25" t="s">
        <v>164</v>
      </c>
      <c r="E46" s="26" t="s">
        <v>144</v>
      </c>
      <c r="F46" s="29">
        <v>4</v>
      </c>
      <c r="G46" s="66"/>
      <c r="H46" s="28">
        <f t="shared" si="0"/>
        <v>0</v>
      </c>
      <c r="I46" s="28">
        <f t="shared" si="4"/>
        <v>0</v>
      </c>
    </row>
    <row r="47" spans="1:9" ht="14.5">
      <c r="A47" s="23" t="s">
        <v>165</v>
      </c>
      <c r="B47" s="24">
        <v>95796</v>
      </c>
      <c r="C47" s="24" t="s">
        <v>99</v>
      </c>
      <c r="D47" s="25" t="s">
        <v>166</v>
      </c>
      <c r="E47" s="26" t="s">
        <v>144</v>
      </c>
      <c r="F47" s="29">
        <v>4</v>
      </c>
      <c r="G47" s="66"/>
      <c r="H47" s="28">
        <f t="shared" si="0"/>
        <v>0</v>
      </c>
      <c r="I47" s="28">
        <f t="shared" si="4"/>
        <v>0</v>
      </c>
    </row>
    <row r="48" spans="1:9" ht="28">
      <c r="A48" s="23" t="s">
        <v>167</v>
      </c>
      <c r="B48" s="24" t="s">
        <v>168</v>
      </c>
      <c r="C48" s="24" t="s">
        <v>93</v>
      </c>
      <c r="D48" s="25" t="s">
        <v>169</v>
      </c>
      <c r="E48" s="26" t="s">
        <v>107</v>
      </c>
      <c r="F48" s="29">
        <v>962.48</v>
      </c>
      <c r="G48" s="66"/>
      <c r="H48" s="28">
        <f t="shared" si="0"/>
        <v>0</v>
      </c>
      <c r="I48" s="28">
        <f t="shared" si="4"/>
        <v>0</v>
      </c>
    </row>
    <row r="49" spans="1:9" ht="28">
      <c r="A49" s="23" t="s">
        <v>170</v>
      </c>
      <c r="B49" s="24">
        <v>91927</v>
      </c>
      <c r="C49" s="24" t="s">
        <v>99</v>
      </c>
      <c r="D49" s="25" t="s">
        <v>171</v>
      </c>
      <c r="E49" s="26" t="s">
        <v>107</v>
      </c>
      <c r="F49" s="29">
        <v>287.02</v>
      </c>
      <c r="G49" s="66"/>
      <c r="H49" s="28">
        <f t="shared" si="0"/>
        <v>0</v>
      </c>
      <c r="I49" s="28">
        <f t="shared" si="4"/>
        <v>0</v>
      </c>
    </row>
    <row r="50" spans="1:9" ht="28">
      <c r="A50" s="23" t="s">
        <v>172</v>
      </c>
      <c r="B50" s="24">
        <v>97881</v>
      </c>
      <c r="C50" s="24" t="s">
        <v>99</v>
      </c>
      <c r="D50" s="25" t="s">
        <v>173</v>
      </c>
      <c r="E50" s="26" t="s">
        <v>144</v>
      </c>
      <c r="F50" s="29">
        <v>2</v>
      </c>
      <c r="G50" s="66"/>
      <c r="H50" s="28">
        <f t="shared" si="0"/>
        <v>0</v>
      </c>
      <c r="I50" s="28">
        <f t="shared" si="4"/>
        <v>0</v>
      </c>
    </row>
    <row r="51" spans="1:9" ht="14.5">
      <c r="A51" s="30" t="s">
        <v>174</v>
      </c>
      <c r="B51" s="36"/>
      <c r="C51" s="36"/>
      <c r="D51" s="32" t="s">
        <v>41</v>
      </c>
      <c r="E51" s="36"/>
      <c r="F51" s="33"/>
      <c r="G51" s="34"/>
      <c r="H51" s="35">
        <f t="shared" si="0"/>
        <v>0</v>
      </c>
      <c r="I51" s="35">
        <f t="shared" si="4"/>
        <v>0</v>
      </c>
    </row>
    <row r="52" spans="1:9" ht="28">
      <c r="A52" s="23" t="s">
        <v>175</v>
      </c>
      <c r="B52" s="24">
        <v>20971</v>
      </c>
      <c r="C52" s="24" t="s">
        <v>99</v>
      </c>
      <c r="D52" s="25" t="s">
        <v>176</v>
      </c>
      <c r="E52" s="26" t="s">
        <v>144</v>
      </c>
      <c r="F52" s="29">
        <v>1</v>
      </c>
      <c r="G52" s="66"/>
      <c r="H52" s="28">
        <f t="shared" si="0"/>
        <v>0</v>
      </c>
      <c r="I52" s="28">
        <f t="shared" si="4"/>
        <v>0</v>
      </c>
    </row>
    <row r="53" spans="1:9" ht="28">
      <c r="A53" s="23" t="s">
        <v>177</v>
      </c>
      <c r="B53" s="24">
        <v>21029</v>
      </c>
      <c r="C53" s="24" t="s">
        <v>99</v>
      </c>
      <c r="D53" s="25" t="s">
        <v>178</v>
      </c>
      <c r="E53" s="26" t="s">
        <v>144</v>
      </c>
      <c r="F53" s="29">
        <v>2</v>
      </c>
      <c r="G53" s="66"/>
      <c r="H53" s="28">
        <f t="shared" si="0"/>
        <v>0</v>
      </c>
      <c r="I53" s="28">
        <f t="shared" si="4"/>
        <v>0</v>
      </c>
    </row>
    <row r="54" spans="1:9" ht="28">
      <c r="A54" s="23" t="s">
        <v>179</v>
      </c>
      <c r="B54" s="24">
        <v>37554</v>
      </c>
      <c r="C54" s="24" t="s">
        <v>99</v>
      </c>
      <c r="D54" s="25" t="s">
        <v>180</v>
      </c>
      <c r="E54" s="26" t="s">
        <v>144</v>
      </c>
      <c r="F54" s="29">
        <v>1</v>
      </c>
      <c r="G54" s="66"/>
      <c r="H54" s="28">
        <f t="shared" si="0"/>
        <v>0</v>
      </c>
      <c r="I54" s="28">
        <f t="shared" si="4"/>
        <v>0</v>
      </c>
    </row>
    <row r="55" spans="1:9" ht="42">
      <c r="A55" s="23" t="s">
        <v>181</v>
      </c>
      <c r="B55" s="24">
        <v>100758</v>
      </c>
      <c r="C55" s="24" t="s">
        <v>99</v>
      </c>
      <c r="D55" s="25" t="s">
        <v>182</v>
      </c>
      <c r="E55" s="26" t="s">
        <v>101</v>
      </c>
      <c r="F55" s="29">
        <v>1.59</v>
      </c>
      <c r="G55" s="66"/>
      <c r="H55" s="28">
        <f t="shared" si="0"/>
        <v>0</v>
      </c>
      <c r="I55" s="28">
        <f t="shared" si="4"/>
        <v>0</v>
      </c>
    </row>
    <row r="56" spans="1:9" ht="14.5">
      <c r="A56" s="30" t="s">
        <v>183</v>
      </c>
      <c r="B56" s="31"/>
      <c r="C56" s="31"/>
      <c r="D56" s="32" t="s">
        <v>44</v>
      </c>
      <c r="E56" s="31"/>
      <c r="F56" s="33"/>
      <c r="G56" s="34"/>
      <c r="H56" s="35">
        <f t="shared" si="0"/>
        <v>0</v>
      </c>
      <c r="I56" s="35">
        <f t="shared" si="4"/>
        <v>0</v>
      </c>
    </row>
    <row r="57" spans="1:9" ht="28">
      <c r="A57" s="23" t="s">
        <v>184</v>
      </c>
      <c r="B57" s="24">
        <v>101905</v>
      </c>
      <c r="C57" s="24" t="s">
        <v>99</v>
      </c>
      <c r="D57" s="25" t="s">
        <v>185</v>
      </c>
      <c r="E57" s="26" t="s">
        <v>144</v>
      </c>
      <c r="F57" s="29">
        <v>4</v>
      </c>
      <c r="G57" s="66"/>
      <c r="H57" s="28">
        <f t="shared" si="0"/>
        <v>0</v>
      </c>
      <c r="I57" s="28">
        <f t="shared" si="4"/>
        <v>0</v>
      </c>
    </row>
    <row r="58" spans="1:9" ht="28">
      <c r="A58" s="23" t="s">
        <v>186</v>
      </c>
      <c r="B58" s="24">
        <v>101909</v>
      </c>
      <c r="C58" s="24" t="s">
        <v>99</v>
      </c>
      <c r="D58" s="25" t="s">
        <v>187</v>
      </c>
      <c r="E58" s="26" t="s">
        <v>144</v>
      </c>
      <c r="F58" s="29">
        <v>5</v>
      </c>
      <c r="G58" s="66"/>
      <c r="H58" s="28">
        <f t="shared" si="0"/>
        <v>0</v>
      </c>
      <c r="I58" s="28">
        <f t="shared" si="4"/>
        <v>0</v>
      </c>
    </row>
    <row r="59" spans="1:9" ht="28">
      <c r="A59" s="23" t="s">
        <v>188</v>
      </c>
      <c r="B59" s="24">
        <v>101906</v>
      </c>
      <c r="C59" s="24" t="s">
        <v>99</v>
      </c>
      <c r="D59" s="25" t="s">
        <v>189</v>
      </c>
      <c r="E59" s="26" t="s">
        <v>144</v>
      </c>
      <c r="F59" s="29">
        <v>1</v>
      </c>
      <c r="G59" s="66"/>
      <c r="H59" s="28">
        <f t="shared" si="0"/>
        <v>0</v>
      </c>
      <c r="I59" s="28">
        <f t="shared" si="4"/>
        <v>0</v>
      </c>
    </row>
    <row r="60" spans="1:9" ht="14.5">
      <c r="A60" s="30" t="s">
        <v>190</v>
      </c>
      <c r="B60" s="31"/>
      <c r="C60" s="31"/>
      <c r="D60" s="32" t="s">
        <v>47</v>
      </c>
      <c r="E60" s="31"/>
      <c r="F60" s="33"/>
      <c r="G60" s="34"/>
      <c r="H60" s="35">
        <f t="shared" si="0"/>
        <v>0</v>
      </c>
      <c r="I60" s="35">
        <f t="shared" si="4"/>
        <v>0</v>
      </c>
    </row>
    <row r="61" spans="1:9" ht="28">
      <c r="A61" s="23" t="s">
        <v>191</v>
      </c>
      <c r="B61" s="24">
        <v>97599</v>
      </c>
      <c r="C61" s="24" t="s">
        <v>99</v>
      </c>
      <c r="D61" s="25" t="s">
        <v>192</v>
      </c>
      <c r="E61" s="26" t="s">
        <v>144</v>
      </c>
      <c r="F61" s="29">
        <v>9</v>
      </c>
      <c r="G61" s="66"/>
      <c r="H61" s="28">
        <f t="shared" si="0"/>
        <v>0</v>
      </c>
      <c r="I61" s="28">
        <f t="shared" si="4"/>
        <v>0</v>
      </c>
    </row>
    <row r="62" spans="1:9" ht="28">
      <c r="A62" s="23" t="s">
        <v>193</v>
      </c>
      <c r="B62" s="24">
        <v>91870</v>
      </c>
      <c r="C62" s="24" t="s">
        <v>99</v>
      </c>
      <c r="D62" s="25" t="s">
        <v>194</v>
      </c>
      <c r="E62" s="26" t="s">
        <v>107</v>
      </c>
      <c r="F62" s="29">
        <v>27</v>
      </c>
      <c r="G62" s="66"/>
      <c r="H62" s="28">
        <f t="shared" si="0"/>
        <v>0</v>
      </c>
      <c r="I62" s="28">
        <f t="shared" si="4"/>
        <v>0</v>
      </c>
    </row>
    <row r="63" spans="1:9" ht="28">
      <c r="A63" s="23" t="s">
        <v>195</v>
      </c>
      <c r="B63" s="24">
        <v>91925</v>
      </c>
      <c r="C63" s="24" t="s">
        <v>99</v>
      </c>
      <c r="D63" s="25" t="s">
        <v>196</v>
      </c>
      <c r="E63" s="26" t="s">
        <v>107</v>
      </c>
      <c r="F63" s="29">
        <v>54</v>
      </c>
      <c r="G63" s="66"/>
      <c r="H63" s="28">
        <f t="shared" si="0"/>
        <v>0</v>
      </c>
      <c r="I63" s="28">
        <f t="shared" si="4"/>
        <v>0</v>
      </c>
    </row>
    <row r="64" spans="1:9" ht="14.5">
      <c r="A64" s="23" t="s">
        <v>197</v>
      </c>
      <c r="B64" s="24">
        <v>95782</v>
      </c>
      <c r="C64" s="24" t="s">
        <v>99</v>
      </c>
      <c r="D64" s="25" t="s">
        <v>162</v>
      </c>
      <c r="E64" s="26" t="s">
        <v>144</v>
      </c>
      <c r="F64" s="29">
        <v>9</v>
      </c>
      <c r="G64" s="66"/>
      <c r="H64" s="28">
        <f t="shared" si="0"/>
        <v>0</v>
      </c>
      <c r="I64" s="28">
        <f t="shared" si="4"/>
        <v>0</v>
      </c>
    </row>
    <row r="65" spans="1:9" ht="14.5">
      <c r="A65" s="30" t="s">
        <v>198</v>
      </c>
      <c r="B65" s="31"/>
      <c r="C65" s="31"/>
      <c r="D65" s="32" t="s">
        <v>50</v>
      </c>
      <c r="E65" s="31"/>
      <c r="F65" s="33"/>
      <c r="G65" s="34"/>
      <c r="H65" s="35">
        <f t="shared" si="0"/>
        <v>0</v>
      </c>
      <c r="I65" s="35">
        <f t="shared" si="4"/>
        <v>0</v>
      </c>
    </row>
    <row r="66" spans="1:9" ht="28">
      <c r="A66" s="23" t="s">
        <v>199</v>
      </c>
      <c r="B66" s="24" t="s">
        <v>200</v>
      </c>
      <c r="C66" s="24" t="s">
        <v>93</v>
      </c>
      <c r="D66" s="25" t="s">
        <v>201</v>
      </c>
      <c r="E66" s="26" t="s">
        <v>202</v>
      </c>
      <c r="F66" s="29">
        <v>2</v>
      </c>
      <c r="G66" s="66"/>
      <c r="H66" s="28">
        <f t="shared" si="0"/>
        <v>0</v>
      </c>
      <c r="I66" s="28">
        <f t="shared" si="4"/>
        <v>0</v>
      </c>
    </row>
    <row r="67" spans="1:9" ht="14.5">
      <c r="A67" s="30" t="s">
        <v>203</v>
      </c>
      <c r="B67" s="36"/>
      <c r="C67" s="36"/>
      <c r="D67" s="32" t="s">
        <v>53</v>
      </c>
      <c r="E67" s="36"/>
      <c r="F67" s="33"/>
      <c r="G67" s="34"/>
      <c r="H67" s="35">
        <f t="shared" si="0"/>
        <v>0</v>
      </c>
      <c r="I67" s="35">
        <f t="shared" si="4"/>
        <v>0</v>
      </c>
    </row>
    <row r="68" spans="1:9" ht="42">
      <c r="A68" s="23" t="s">
        <v>204</v>
      </c>
      <c r="B68" s="24" t="s">
        <v>205</v>
      </c>
      <c r="C68" s="24" t="s">
        <v>93</v>
      </c>
      <c r="D68" s="25" t="s">
        <v>206</v>
      </c>
      <c r="E68" s="26" t="s">
        <v>202</v>
      </c>
      <c r="F68" s="29">
        <v>18</v>
      </c>
      <c r="G68" s="66"/>
      <c r="H68" s="28">
        <f t="shared" si="0"/>
        <v>0</v>
      </c>
      <c r="I68" s="28">
        <f t="shared" si="4"/>
        <v>0</v>
      </c>
    </row>
    <row r="69" spans="1:9" ht="42">
      <c r="A69" s="23" t="s">
        <v>207</v>
      </c>
      <c r="B69" s="24" t="s">
        <v>208</v>
      </c>
      <c r="C69" s="24" t="s">
        <v>93</v>
      </c>
      <c r="D69" s="25" t="s">
        <v>209</v>
      </c>
      <c r="E69" s="26" t="s">
        <v>202</v>
      </c>
      <c r="F69" s="29">
        <v>14</v>
      </c>
      <c r="G69" s="66"/>
      <c r="H69" s="28">
        <f t="shared" si="0"/>
        <v>0</v>
      </c>
      <c r="I69" s="28">
        <f t="shared" si="4"/>
        <v>0</v>
      </c>
    </row>
    <row r="70" spans="1:9" ht="28">
      <c r="A70" s="23" t="s">
        <v>210</v>
      </c>
      <c r="B70" s="24">
        <v>102494</v>
      </c>
      <c r="C70" s="24" t="s">
        <v>99</v>
      </c>
      <c r="D70" s="25" t="s">
        <v>211</v>
      </c>
      <c r="E70" s="26" t="s">
        <v>101</v>
      </c>
      <c r="F70" s="29">
        <v>5</v>
      </c>
      <c r="G70" s="66"/>
      <c r="H70" s="28">
        <f t="shared" si="0"/>
        <v>0</v>
      </c>
      <c r="I70" s="28">
        <f t="shared" si="4"/>
        <v>0</v>
      </c>
    </row>
    <row r="71" spans="1:9" ht="14.5">
      <c r="A71" s="10" t="s">
        <v>212</v>
      </c>
      <c r="B71" s="37"/>
      <c r="C71" s="37"/>
      <c r="D71" s="18" t="s">
        <v>56</v>
      </c>
      <c r="E71" s="37"/>
      <c r="F71" s="19"/>
      <c r="G71" s="20"/>
      <c r="H71" s="22">
        <f t="shared" si="0"/>
        <v>0</v>
      </c>
      <c r="I71" s="22">
        <f>SUBTOTAL(9,I72:I103)</f>
        <v>0</v>
      </c>
    </row>
    <row r="72" spans="1:9" ht="14.5">
      <c r="A72" s="30" t="s">
        <v>213</v>
      </c>
      <c r="B72" s="31"/>
      <c r="C72" s="31"/>
      <c r="D72" s="32" t="s">
        <v>59</v>
      </c>
      <c r="E72" s="31"/>
      <c r="F72" s="33"/>
      <c r="G72" s="34"/>
      <c r="H72" s="35">
        <f t="shared" si="0"/>
        <v>0</v>
      </c>
      <c r="I72" s="35">
        <f t="shared" ref="I72:I103" si="5">TRUNC(F72*H72,2)</f>
        <v>0</v>
      </c>
    </row>
    <row r="73" spans="1:9" ht="14.5">
      <c r="A73" s="30" t="s">
        <v>214</v>
      </c>
      <c r="B73" s="31"/>
      <c r="C73" s="31"/>
      <c r="D73" s="32" t="s">
        <v>62</v>
      </c>
      <c r="E73" s="31"/>
      <c r="F73" s="33"/>
      <c r="G73" s="34"/>
      <c r="H73" s="35">
        <f t="shared" si="0"/>
        <v>0</v>
      </c>
      <c r="I73" s="35">
        <f t="shared" si="5"/>
        <v>0</v>
      </c>
    </row>
    <row r="74" spans="1:9" ht="28">
      <c r="A74" s="23" t="s">
        <v>215</v>
      </c>
      <c r="B74" s="24" t="s">
        <v>216</v>
      </c>
      <c r="C74" s="24" t="s">
        <v>93</v>
      </c>
      <c r="D74" s="25" t="s">
        <v>217</v>
      </c>
      <c r="E74" s="26" t="s">
        <v>144</v>
      </c>
      <c r="F74" s="29">
        <v>1</v>
      </c>
      <c r="G74" s="66"/>
      <c r="H74" s="28">
        <f t="shared" si="0"/>
        <v>0</v>
      </c>
      <c r="I74" s="28">
        <f t="shared" si="5"/>
        <v>0</v>
      </c>
    </row>
    <row r="75" spans="1:9" ht="28">
      <c r="A75" s="23" t="s">
        <v>218</v>
      </c>
      <c r="B75" s="24">
        <v>98463</v>
      </c>
      <c r="C75" s="24" t="s">
        <v>99</v>
      </c>
      <c r="D75" s="25" t="s">
        <v>219</v>
      </c>
      <c r="E75" s="26" t="s">
        <v>144</v>
      </c>
      <c r="F75" s="29">
        <v>3</v>
      </c>
      <c r="G75" s="66"/>
      <c r="H75" s="28">
        <f t="shared" si="0"/>
        <v>0</v>
      </c>
      <c r="I75" s="28">
        <f t="shared" si="5"/>
        <v>0</v>
      </c>
    </row>
    <row r="76" spans="1:9" ht="14.5">
      <c r="A76" s="23" t="s">
        <v>220</v>
      </c>
      <c r="B76" s="24">
        <v>97054</v>
      </c>
      <c r="C76" s="24" t="s">
        <v>99</v>
      </c>
      <c r="D76" s="25" t="s">
        <v>221</v>
      </c>
      <c r="E76" s="26" t="s">
        <v>144</v>
      </c>
      <c r="F76" s="29">
        <v>2</v>
      </c>
      <c r="G76" s="66"/>
      <c r="H76" s="28">
        <f t="shared" si="0"/>
        <v>0</v>
      </c>
      <c r="I76" s="28">
        <f t="shared" si="5"/>
        <v>0</v>
      </c>
    </row>
    <row r="77" spans="1:9" ht="14.5">
      <c r="A77" s="23" t="s">
        <v>222</v>
      </c>
      <c r="B77" s="24">
        <v>96989</v>
      </c>
      <c r="C77" s="24" t="s">
        <v>99</v>
      </c>
      <c r="D77" s="25" t="s">
        <v>223</v>
      </c>
      <c r="E77" s="26" t="s">
        <v>144</v>
      </c>
      <c r="F77" s="29">
        <v>1</v>
      </c>
      <c r="G77" s="66"/>
      <c r="H77" s="28">
        <f t="shared" si="0"/>
        <v>0</v>
      </c>
      <c r="I77" s="28">
        <f t="shared" si="5"/>
        <v>0</v>
      </c>
    </row>
    <row r="78" spans="1:9" ht="14.5">
      <c r="A78" s="23" t="s">
        <v>224</v>
      </c>
      <c r="B78" s="24" t="s">
        <v>225</v>
      </c>
      <c r="C78" s="24" t="s">
        <v>93</v>
      </c>
      <c r="D78" s="25" t="s">
        <v>226</v>
      </c>
      <c r="E78" s="26" t="s">
        <v>144</v>
      </c>
      <c r="F78" s="29">
        <v>6</v>
      </c>
      <c r="G78" s="66"/>
      <c r="H78" s="28">
        <f t="shared" si="0"/>
        <v>0</v>
      </c>
      <c r="I78" s="28">
        <f t="shared" si="5"/>
        <v>0</v>
      </c>
    </row>
    <row r="79" spans="1:9" ht="14.5">
      <c r="A79" s="23" t="s">
        <v>227</v>
      </c>
      <c r="B79" s="24" t="s">
        <v>228</v>
      </c>
      <c r="C79" s="24" t="s">
        <v>93</v>
      </c>
      <c r="D79" s="25" t="s">
        <v>229</v>
      </c>
      <c r="E79" s="26" t="s">
        <v>107</v>
      </c>
      <c r="F79" s="29">
        <v>170.1</v>
      </c>
      <c r="G79" s="66"/>
      <c r="H79" s="28">
        <f t="shared" si="0"/>
        <v>0</v>
      </c>
      <c r="I79" s="28">
        <f t="shared" si="5"/>
        <v>0</v>
      </c>
    </row>
    <row r="80" spans="1:9" ht="14.5">
      <c r="A80" s="30" t="s">
        <v>230</v>
      </c>
      <c r="B80" s="31"/>
      <c r="C80" s="31"/>
      <c r="D80" s="32" t="s">
        <v>65</v>
      </c>
      <c r="E80" s="31"/>
      <c r="F80" s="33"/>
      <c r="G80" s="34"/>
      <c r="H80" s="35">
        <f t="shared" si="0"/>
        <v>0</v>
      </c>
      <c r="I80" s="35">
        <f t="shared" si="5"/>
        <v>0</v>
      </c>
    </row>
    <row r="81" spans="1:9" ht="28">
      <c r="A81" s="23" t="s">
        <v>231</v>
      </c>
      <c r="B81" s="24">
        <v>95731</v>
      </c>
      <c r="C81" s="24" t="s">
        <v>99</v>
      </c>
      <c r="D81" s="25" t="s">
        <v>232</v>
      </c>
      <c r="E81" s="26" t="s">
        <v>107</v>
      </c>
      <c r="F81" s="29">
        <v>9.5</v>
      </c>
      <c r="G81" s="66"/>
      <c r="H81" s="28">
        <f t="shared" si="0"/>
        <v>0</v>
      </c>
      <c r="I81" s="28">
        <f t="shared" si="5"/>
        <v>0</v>
      </c>
    </row>
    <row r="82" spans="1:9" ht="28">
      <c r="A82" s="23" t="s">
        <v>233</v>
      </c>
      <c r="B82" s="24">
        <v>96973</v>
      </c>
      <c r="C82" s="24" t="s">
        <v>99</v>
      </c>
      <c r="D82" s="25" t="s">
        <v>234</v>
      </c>
      <c r="E82" s="26" t="s">
        <v>107</v>
      </c>
      <c r="F82" s="29">
        <v>9</v>
      </c>
      <c r="G82" s="66"/>
      <c r="H82" s="28">
        <f t="shared" si="0"/>
        <v>0</v>
      </c>
      <c r="I82" s="28">
        <f t="shared" si="5"/>
        <v>0</v>
      </c>
    </row>
    <row r="83" spans="1:9" ht="28">
      <c r="A83" s="23" t="s">
        <v>235</v>
      </c>
      <c r="B83" s="24" t="s">
        <v>236</v>
      </c>
      <c r="C83" s="24" t="s">
        <v>93</v>
      </c>
      <c r="D83" s="25" t="s">
        <v>237</v>
      </c>
      <c r="E83" s="26" t="s">
        <v>107</v>
      </c>
      <c r="F83" s="29">
        <v>59</v>
      </c>
      <c r="G83" s="66"/>
      <c r="H83" s="28">
        <f t="shared" si="0"/>
        <v>0</v>
      </c>
      <c r="I83" s="28">
        <f t="shared" si="5"/>
        <v>0</v>
      </c>
    </row>
    <row r="84" spans="1:9" ht="28">
      <c r="A84" s="23" t="s">
        <v>238</v>
      </c>
      <c r="B84" s="24">
        <v>96977</v>
      </c>
      <c r="C84" s="24" t="s">
        <v>99</v>
      </c>
      <c r="D84" s="25" t="s">
        <v>239</v>
      </c>
      <c r="E84" s="26" t="s">
        <v>107</v>
      </c>
      <c r="F84" s="29">
        <v>191.84</v>
      </c>
      <c r="G84" s="66"/>
      <c r="H84" s="28">
        <f t="shared" si="0"/>
        <v>0</v>
      </c>
      <c r="I84" s="28">
        <f t="shared" si="5"/>
        <v>0</v>
      </c>
    </row>
    <row r="85" spans="1:9" ht="28">
      <c r="A85" s="23" t="s">
        <v>240</v>
      </c>
      <c r="B85" s="24">
        <v>97881</v>
      </c>
      <c r="C85" s="24" t="s">
        <v>99</v>
      </c>
      <c r="D85" s="25" t="s">
        <v>173</v>
      </c>
      <c r="E85" s="26" t="s">
        <v>144</v>
      </c>
      <c r="F85" s="29">
        <v>4</v>
      </c>
      <c r="G85" s="66"/>
      <c r="H85" s="28">
        <f t="shared" si="0"/>
        <v>0</v>
      </c>
      <c r="I85" s="28">
        <f t="shared" si="5"/>
        <v>0</v>
      </c>
    </row>
    <row r="86" spans="1:9" ht="28">
      <c r="A86" s="23" t="s">
        <v>241</v>
      </c>
      <c r="B86" s="24">
        <v>98115</v>
      </c>
      <c r="C86" s="24" t="s">
        <v>99</v>
      </c>
      <c r="D86" s="25" t="s">
        <v>242</v>
      </c>
      <c r="E86" s="26" t="s">
        <v>144</v>
      </c>
      <c r="F86" s="29">
        <v>4</v>
      </c>
      <c r="G86" s="66"/>
      <c r="H86" s="28">
        <f t="shared" si="0"/>
        <v>0</v>
      </c>
      <c r="I86" s="28">
        <f t="shared" si="5"/>
        <v>0</v>
      </c>
    </row>
    <row r="87" spans="1:9" ht="14.5">
      <c r="A87" s="23" t="s">
        <v>243</v>
      </c>
      <c r="B87" s="24">
        <v>96985</v>
      </c>
      <c r="C87" s="24" t="s">
        <v>99</v>
      </c>
      <c r="D87" s="25" t="s">
        <v>244</v>
      </c>
      <c r="E87" s="26" t="s">
        <v>144</v>
      </c>
      <c r="F87" s="29">
        <v>20</v>
      </c>
      <c r="G87" s="66"/>
      <c r="H87" s="28">
        <f t="shared" si="0"/>
        <v>0</v>
      </c>
      <c r="I87" s="28">
        <f t="shared" si="5"/>
        <v>0</v>
      </c>
    </row>
    <row r="88" spans="1:9" ht="28">
      <c r="A88" s="23" t="s">
        <v>245</v>
      </c>
      <c r="B88" s="24" t="s">
        <v>246</v>
      </c>
      <c r="C88" s="24" t="s">
        <v>93</v>
      </c>
      <c r="D88" s="25" t="s">
        <v>247</v>
      </c>
      <c r="E88" s="26" t="s">
        <v>144</v>
      </c>
      <c r="F88" s="29">
        <v>3</v>
      </c>
      <c r="G88" s="66"/>
      <c r="H88" s="28">
        <f t="shared" si="0"/>
        <v>0</v>
      </c>
      <c r="I88" s="28">
        <f t="shared" si="5"/>
        <v>0</v>
      </c>
    </row>
    <row r="89" spans="1:9" ht="14.5">
      <c r="A89" s="30" t="s">
        <v>248</v>
      </c>
      <c r="B89" s="31"/>
      <c r="C89" s="31"/>
      <c r="D89" s="32" t="s">
        <v>68</v>
      </c>
      <c r="E89" s="31"/>
      <c r="F89" s="33"/>
      <c r="G89" s="34"/>
      <c r="H89" s="35">
        <f t="shared" si="0"/>
        <v>0</v>
      </c>
      <c r="I89" s="35">
        <f t="shared" si="5"/>
        <v>0</v>
      </c>
    </row>
    <row r="90" spans="1:9" ht="14.5">
      <c r="A90" s="30" t="s">
        <v>249</v>
      </c>
      <c r="B90" s="31"/>
      <c r="C90" s="31"/>
      <c r="D90" s="32" t="s">
        <v>71</v>
      </c>
      <c r="E90" s="31"/>
      <c r="F90" s="33"/>
      <c r="G90" s="34"/>
      <c r="H90" s="35">
        <f t="shared" si="0"/>
        <v>0</v>
      </c>
      <c r="I90" s="35">
        <f t="shared" si="5"/>
        <v>0</v>
      </c>
    </row>
    <row r="91" spans="1:9" ht="42">
      <c r="A91" s="23" t="s">
        <v>250</v>
      </c>
      <c r="B91" s="24">
        <v>100607</v>
      </c>
      <c r="C91" s="24" t="s">
        <v>99</v>
      </c>
      <c r="D91" s="25" t="s">
        <v>251</v>
      </c>
      <c r="E91" s="26" t="s">
        <v>144</v>
      </c>
      <c r="F91" s="29">
        <v>1</v>
      </c>
      <c r="G91" s="66"/>
      <c r="H91" s="28">
        <f t="shared" si="0"/>
        <v>0</v>
      </c>
      <c r="I91" s="28">
        <f t="shared" si="5"/>
        <v>0</v>
      </c>
    </row>
    <row r="92" spans="1:9" ht="28">
      <c r="A92" s="23" t="s">
        <v>252</v>
      </c>
      <c r="B92" s="24">
        <v>12372</v>
      </c>
      <c r="C92" s="24" t="s">
        <v>99</v>
      </c>
      <c r="D92" s="25" t="s">
        <v>253</v>
      </c>
      <c r="E92" s="26" t="s">
        <v>144</v>
      </c>
      <c r="F92" s="29">
        <v>1</v>
      </c>
      <c r="G92" s="66"/>
      <c r="H92" s="28">
        <f t="shared" si="0"/>
        <v>0</v>
      </c>
      <c r="I92" s="28">
        <f t="shared" si="5"/>
        <v>0</v>
      </c>
    </row>
    <row r="93" spans="1:9" ht="28">
      <c r="A93" s="23" t="s">
        <v>254</v>
      </c>
      <c r="B93" s="24" t="s">
        <v>216</v>
      </c>
      <c r="C93" s="24" t="s">
        <v>93</v>
      </c>
      <c r="D93" s="25" t="s">
        <v>217</v>
      </c>
      <c r="E93" s="26" t="s">
        <v>144</v>
      </c>
      <c r="F93" s="29">
        <v>1</v>
      </c>
      <c r="G93" s="66"/>
      <c r="H93" s="28">
        <f t="shared" si="0"/>
        <v>0</v>
      </c>
      <c r="I93" s="28">
        <f t="shared" si="5"/>
        <v>0</v>
      </c>
    </row>
    <row r="94" spans="1:9" ht="28">
      <c r="A94" s="23" t="s">
        <v>255</v>
      </c>
      <c r="B94" s="24">
        <v>98463</v>
      </c>
      <c r="C94" s="24" t="s">
        <v>99</v>
      </c>
      <c r="D94" s="25" t="s">
        <v>256</v>
      </c>
      <c r="E94" s="26" t="s">
        <v>144</v>
      </c>
      <c r="F94" s="29">
        <v>8</v>
      </c>
      <c r="G94" s="66"/>
      <c r="H94" s="28">
        <f t="shared" si="0"/>
        <v>0</v>
      </c>
      <c r="I94" s="28">
        <f t="shared" si="5"/>
        <v>0</v>
      </c>
    </row>
    <row r="95" spans="1:9" ht="14.5">
      <c r="A95" s="23" t="s">
        <v>257</v>
      </c>
      <c r="B95" s="24">
        <v>96989</v>
      </c>
      <c r="C95" s="24" t="s">
        <v>99</v>
      </c>
      <c r="D95" s="25" t="s">
        <v>223</v>
      </c>
      <c r="E95" s="26" t="s">
        <v>144</v>
      </c>
      <c r="F95" s="29">
        <v>1</v>
      </c>
      <c r="G95" s="66"/>
      <c r="H95" s="28">
        <f t="shared" si="0"/>
        <v>0</v>
      </c>
      <c r="I95" s="28">
        <f t="shared" si="5"/>
        <v>0</v>
      </c>
    </row>
    <row r="96" spans="1:9" ht="14.5">
      <c r="A96" s="30" t="s">
        <v>258</v>
      </c>
      <c r="B96" s="31"/>
      <c r="C96" s="31"/>
      <c r="D96" s="32" t="s">
        <v>74</v>
      </c>
      <c r="E96" s="31"/>
      <c r="F96" s="33"/>
      <c r="G96" s="34"/>
      <c r="H96" s="35">
        <f t="shared" si="0"/>
        <v>0</v>
      </c>
      <c r="I96" s="35">
        <f t="shared" si="5"/>
        <v>0</v>
      </c>
    </row>
    <row r="97" spans="1:9" ht="28">
      <c r="A97" s="23" t="s">
        <v>259</v>
      </c>
      <c r="B97" s="24">
        <v>95731</v>
      </c>
      <c r="C97" s="24" t="s">
        <v>99</v>
      </c>
      <c r="D97" s="25" t="s">
        <v>232</v>
      </c>
      <c r="E97" s="26" t="s">
        <v>107</v>
      </c>
      <c r="F97" s="29">
        <v>3.5</v>
      </c>
      <c r="G97" s="66"/>
      <c r="H97" s="28">
        <f t="shared" si="0"/>
        <v>0</v>
      </c>
      <c r="I97" s="28">
        <f t="shared" si="5"/>
        <v>0</v>
      </c>
    </row>
    <row r="98" spans="1:9" ht="28">
      <c r="A98" s="23" t="s">
        <v>260</v>
      </c>
      <c r="B98" s="24">
        <v>96973</v>
      </c>
      <c r="C98" s="24" t="s">
        <v>99</v>
      </c>
      <c r="D98" s="25" t="s">
        <v>261</v>
      </c>
      <c r="E98" s="26" t="s">
        <v>107</v>
      </c>
      <c r="F98" s="29">
        <v>15.5</v>
      </c>
      <c r="G98" s="66"/>
      <c r="H98" s="28">
        <f t="shared" si="0"/>
        <v>0</v>
      </c>
      <c r="I98" s="28">
        <f t="shared" si="5"/>
        <v>0</v>
      </c>
    </row>
    <row r="99" spans="1:9" ht="28">
      <c r="A99" s="23" t="s">
        <v>262</v>
      </c>
      <c r="B99" s="24">
        <v>96977</v>
      </c>
      <c r="C99" s="24" t="s">
        <v>99</v>
      </c>
      <c r="D99" s="25" t="s">
        <v>239</v>
      </c>
      <c r="E99" s="26" t="s">
        <v>107</v>
      </c>
      <c r="F99" s="29">
        <v>96.5</v>
      </c>
      <c r="G99" s="66"/>
      <c r="H99" s="28">
        <f t="shared" si="0"/>
        <v>0</v>
      </c>
      <c r="I99" s="28">
        <f t="shared" si="5"/>
        <v>0</v>
      </c>
    </row>
    <row r="100" spans="1:9" ht="28">
      <c r="A100" s="23" t="s">
        <v>263</v>
      </c>
      <c r="B100" s="24">
        <v>97881</v>
      </c>
      <c r="C100" s="24" t="s">
        <v>99</v>
      </c>
      <c r="D100" s="25" t="s">
        <v>173</v>
      </c>
      <c r="E100" s="26" t="s">
        <v>144</v>
      </c>
      <c r="F100" s="29">
        <v>3</v>
      </c>
      <c r="G100" s="66"/>
      <c r="H100" s="28">
        <f t="shared" si="0"/>
        <v>0</v>
      </c>
      <c r="I100" s="28">
        <f t="shared" si="5"/>
        <v>0</v>
      </c>
    </row>
    <row r="101" spans="1:9" ht="28">
      <c r="A101" s="23" t="s">
        <v>264</v>
      </c>
      <c r="B101" s="24">
        <v>98115</v>
      </c>
      <c r="C101" s="24" t="s">
        <v>99</v>
      </c>
      <c r="D101" s="25" t="s">
        <v>265</v>
      </c>
      <c r="E101" s="26" t="s">
        <v>144</v>
      </c>
      <c r="F101" s="29">
        <v>3</v>
      </c>
      <c r="G101" s="66"/>
      <c r="H101" s="28">
        <f t="shared" si="0"/>
        <v>0</v>
      </c>
      <c r="I101" s="28">
        <f t="shared" si="5"/>
        <v>0</v>
      </c>
    </row>
    <row r="102" spans="1:9" ht="14.5">
      <c r="A102" s="23" t="s">
        <v>266</v>
      </c>
      <c r="B102" s="24">
        <v>96985</v>
      </c>
      <c r="C102" s="24" t="s">
        <v>99</v>
      </c>
      <c r="D102" s="25" t="s">
        <v>244</v>
      </c>
      <c r="E102" s="26" t="s">
        <v>144</v>
      </c>
      <c r="F102" s="29">
        <v>11</v>
      </c>
      <c r="G102" s="66"/>
      <c r="H102" s="28">
        <f t="shared" si="0"/>
        <v>0</v>
      </c>
      <c r="I102" s="28">
        <f t="shared" si="5"/>
        <v>0</v>
      </c>
    </row>
    <row r="103" spans="1:9" ht="28">
      <c r="A103" s="23" t="s">
        <v>267</v>
      </c>
      <c r="B103" s="24" t="s">
        <v>246</v>
      </c>
      <c r="C103" s="24" t="s">
        <v>93</v>
      </c>
      <c r="D103" s="25" t="s">
        <v>247</v>
      </c>
      <c r="E103" s="26" t="s">
        <v>144</v>
      </c>
      <c r="F103" s="29">
        <v>1</v>
      </c>
      <c r="G103" s="66"/>
      <c r="H103" s="28">
        <f t="shared" si="0"/>
        <v>0</v>
      </c>
      <c r="I103" s="28">
        <f t="shared" si="5"/>
        <v>0</v>
      </c>
    </row>
    <row r="104" spans="1:9" ht="14.5">
      <c r="A104" s="10" t="s">
        <v>268</v>
      </c>
      <c r="B104" s="37"/>
      <c r="C104" s="37"/>
      <c r="D104" s="18" t="s">
        <v>77</v>
      </c>
      <c r="E104" s="37"/>
      <c r="F104" s="19"/>
      <c r="G104" s="20"/>
      <c r="H104" s="22">
        <f t="shared" si="0"/>
        <v>0</v>
      </c>
      <c r="I104" s="22">
        <f>SUBTOTAL(9,I105)</f>
        <v>0</v>
      </c>
    </row>
    <row r="105" spans="1:9" ht="42">
      <c r="A105" s="23" t="s">
        <v>269</v>
      </c>
      <c r="B105" s="24">
        <v>101878</v>
      </c>
      <c r="C105" s="24" t="s">
        <v>99</v>
      </c>
      <c r="D105" s="25" t="s">
        <v>270</v>
      </c>
      <c r="E105" s="26" t="s">
        <v>144</v>
      </c>
      <c r="F105" s="29">
        <v>1</v>
      </c>
      <c r="G105" s="66"/>
      <c r="H105" s="28">
        <f t="shared" si="0"/>
        <v>0</v>
      </c>
      <c r="I105" s="28">
        <f>TRUNC(F105*H105,2)</f>
        <v>0</v>
      </c>
    </row>
    <row r="106" spans="1:9" ht="27" customHeight="1">
      <c r="A106" s="154"/>
      <c r="B106" s="155"/>
      <c r="C106" s="155"/>
      <c r="D106" s="155"/>
      <c r="E106" s="155"/>
      <c r="F106" s="155"/>
      <c r="G106" s="155"/>
      <c r="H106" s="155"/>
      <c r="I106" s="156"/>
    </row>
    <row r="107" spans="1:9" ht="14.5">
      <c r="A107" s="151" t="s">
        <v>271</v>
      </c>
      <c r="B107" s="152"/>
      <c r="C107" s="152"/>
      <c r="D107" s="153"/>
      <c r="E107" s="157">
        <f>SUBTOTAL(9,I10:I105)</f>
        <v>0</v>
      </c>
      <c r="F107" s="152"/>
      <c r="G107" s="152"/>
      <c r="H107" s="152"/>
      <c r="I107" s="153"/>
    </row>
    <row r="108" spans="1:9" ht="14.5">
      <c r="A108" s="151" t="s">
        <v>272</v>
      </c>
      <c r="B108" s="152"/>
      <c r="C108" s="152"/>
      <c r="D108" s="153"/>
      <c r="E108" s="157" t="s">
        <v>273</v>
      </c>
      <c r="F108" s="152"/>
      <c r="G108" s="152"/>
      <c r="H108" s="152"/>
      <c r="I108" s="153"/>
    </row>
    <row r="109" spans="1:9" ht="14.5">
      <c r="A109" s="38"/>
      <c r="B109" s="39"/>
      <c r="C109" s="38"/>
      <c r="D109" s="39"/>
      <c r="E109" s="38"/>
      <c r="F109" s="40"/>
      <c r="G109" s="38"/>
      <c r="H109" s="41"/>
      <c r="I109" s="41"/>
    </row>
  </sheetData>
  <mergeCells count="17">
    <mergeCell ref="A3:B3"/>
    <mergeCell ref="C3:G3"/>
    <mergeCell ref="A1:B2"/>
    <mergeCell ref="C1:G1"/>
    <mergeCell ref="H1:I2"/>
    <mergeCell ref="C2:E2"/>
    <mergeCell ref="F2:G2"/>
    <mergeCell ref="A4:B4"/>
    <mergeCell ref="C4:G4"/>
    <mergeCell ref="A5:B7"/>
    <mergeCell ref="C5:G7"/>
    <mergeCell ref="A8:I8"/>
    <mergeCell ref="A107:D107"/>
    <mergeCell ref="A108:D108"/>
    <mergeCell ref="A106:I106"/>
    <mergeCell ref="E107:I107"/>
    <mergeCell ref="E108:I108"/>
  </mergeCells>
  <pageMargins left="0.59055118110236215" right="0.59055118110236215" top="0.25" bottom="0.25" header="0" footer="0"/>
  <pageSetup paperSize="9" fitToHeight="0" orientation="portrait"/>
  <headerFooter>
    <oddHeader>&amp;L&amp;F &amp;R&amp;A</oddHeader>
    <oddFooter>&amp;L &amp;R&amp;P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36"/>
  <sheetViews>
    <sheetView workbookViewId="0">
      <selection activeCell="D5" sqref="D5"/>
    </sheetView>
  </sheetViews>
  <sheetFormatPr defaultColWidth="14.453125" defaultRowHeight="15" customHeight="1"/>
  <cols>
    <col min="1" max="1" width="22.81640625" customWidth="1"/>
    <col min="2" max="2" width="74" customWidth="1"/>
    <col min="3" max="3" width="19.1796875" customWidth="1"/>
    <col min="4" max="4" width="25.453125" customWidth="1"/>
    <col min="5" max="5" width="18.7265625" customWidth="1"/>
  </cols>
  <sheetData>
    <row r="1" spans="1:5" ht="24" customHeight="1">
      <c r="A1" s="67" t="s">
        <v>310</v>
      </c>
      <c r="B1" s="178" t="s">
        <v>0</v>
      </c>
      <c r="C1" s="152"/>
      <c r="D1" s="177"/>
      <c r="E1" s="153"/>
    </row>
    <row r="2" spans="1:5" ht="35">
      <c r="A2" s="172" t="s">
        <v>1</v>
      </c>
      <c r="B2" s="152"/>
      <c r="C2" s="152"/>
      <c r="D2" s="152"/>
      <c r="E2" s="153"/>
    </row>
    <row r="3" spans="1:5" ht="14.25" customHeight="1">
      <c r="A3" s="1" t="s">
        <v>2</v>
      </c>
      <c r="B3" s="159" t="s">
        <v>3</v>
      </c>
      <c r="C3" s="152"/>
      <c r="D3" s="3" t="s">
        <v>4</v>
      </c>
      <c r="E3" s="147"/>
    </row>
    <row r="4" spans="1:5" ht="14.25" customHeight="1">
      <c r="A4" s="1" t="s">
        <v>5</v>
      </c>
      <c r="B4" s="159" t="s">
        <v>6</v>
      </c>
      <c r="C4" s="152"/>
      <c r="D4" s="3" t="s">
        <v>7</v>
      </c>
      <c r="E4" s="147"/>
    </row>
    <row r="5" spans="1:5" ht="14.25" customHeight="1">
      <c r="A5" s="179" t="s">
        <v>8</v>
      </c>
      <c r="B5" s="182" t="s">
        <v>9</v>
      </c>
      <c r="C5" s="161"/>
      <c r="D5" s="4" t="s">
        <v>10</v>
      </c>
      <c r="E5" s="147"/>
    </row>
    <row r="6" spans="1:5" ht="15.5">
      <c r="A6" s="180"/>
      <c r="B6" s="162"/>
      <c r="C6" s="163"/>
      <c r="D6" s="5" t="s">
        <v>297</v>
      </c>
      <c r="E6" s="148"/>
    </row>
    <row r="7" spans="1:5" ht="14.25" customHeight="1">
      <c r="A7" s="181"/>
      <c r="B7" s="164"/>
      <c r="C7" s="156"/>
      <c r="D7" s="5"/>
      <c r="E7" s="6"/>
    </row>
    <row r="8" spans="1:5" ht="14.25" customHeight="1">
      <c r="A8" s="7"/>
      <c r="B8" s="7"/>
      <c r="C8" s="7"/>
      <c r="D8" s="7"/>
      <c r="E8" s="7"/>
    </row>
    <row r="9" spans="1:5" ht="14.25" customHeight="1">
      <c r="A9" s="8" t="s">
        <v>11</v>
      </c>
      <c r="B9" s="9" t="s">
        <v>12</v>
      </c>
      <c r="C9" s="9" t="s">
        <v>13</v>
      </c>
      <c r="D9" s="9" t="s">
        <v>14</v>
      </c>
      <c r="E9" s="9" t="s">
        <v>15</v>
      </c>
    </row>
    <row r="10" spans="1:5" ht="24" customHeight="1">
      <c r="A10" s="10" t="s">
        <v>16</v>
      </c>
      <c r="B10" s="68" t="s">
        <v>17</v>
      </c>
      <c r="C10" s="69" t="s">
        <v>18</v>
      </c>
      <c r="D10" s="70"/>
      <c r="E10" s="70"/>
    </row>
    <row r="11" spans="1:5" ht="24" customHeight="1">
      <c r="A11" s="68" t="s">
        <v>19</v>
      </c>
      <c r="B11" s="68" t="s">
        <v>20</v>
      </c>
      <c r="C11" s="69" t="s">
        <v>21</v>
      </c>
      <c r="D11" s="70"/>
      <c r="E11" s="70"/>
    </row>
    <row r="12" spans="1:5" ht="24" customHeight="1">
      <c r="A12" s="68" t="s">
        <v>22</v>
      </c>
      <c r="B12" s="68" t="s">
        <v>23</v>
      </c>
      <c r="C12" s="69" t="s">
        <v>24</v>
      </c>
      <c r="D12" s="70"/>
      <c r="E12" s="70"/>
    </row>
    <row r="13" spans="1:5" ht="24" customHeight="1">
      <c r="A13" s="71" t="s">
        <v>25</v>
      </c>
      <c r="B13" s="72" t="s">
        <v>26</v>
      </c>
      <c r="C13" s="73" t="s">
        <v>27</v>
      </c>
      <c r="D13" s="74"/>
      <c r="E13" s="74"/>
    </row>
    <row r="14" spans="1:5" ht="24" customHeight="1">
      <c r="A14" s="72" t="s">
        <v>28</v>
      </c>
      <c r="B14" s="72" t="s">
        <v>29</v>
      </c>
      <c r="C14" s="73" t="s">
        <v>30</v>
      </c>
      <c r="D14" s="74"/>
      <c r="E14" s="74"/>
    </row>
    <row r="15" spans="1:5" ht="24" customHeight="1">
      <c r="A15" s="68" t="s">
        <v>31</v>
      </c>
      <c r="B15" s="68" t="s">
        <v>32</v>
      </c>
      <c r="C15" s="69" t="s">
        <v>33</v>
      </c>
      <c r="D15" s="70"/>
      <c r="E15" s="70"/>
    </row>
    <row r="16" spans="1:5" ht="24" customHeight="1">
      <c r="A16" s="68" t="s">
        <v>34</v>
      </c>
      <c r="B16" s="68" t="s">
        <v>35</v>
      </c>
      <c r="C16" s="69" t="s">
        <v>36</v>
      </c>
      <c r="D16" s="70"/>
      <c r="E16" s="70"/>
    </row>
    <row r="17" spans="1:5" ht="24" customHeight="1">
      <c r="A17" s="72" t="s">
        <v>37</v>
      </c>
      <c r="B17" s="72" t="s">
        <v>38</v>
      </c>
      <c r="C17" s="73" t="s">
        <v>39</v>
      </c>
      <c r="D17" s="74"/>
      <c r="E17" s="74"/>
    </row>
    <row r="18" spans="1:5" ht="24" customHeight="1">
      <c r="A18" s="72" t="s">
        <v>40</v>
      </c>
      <c r="B18" s="72" t="s">
        <v>41</v>
      </c>
      <c r="C18" s="73" t="s">
        <v>42</v>
      </c>
      <c r="D18" s="74"/>
      <c r="E18" s="74"/>
    </row>
    <row r="19" spans="1:5" ht="24" customHeight="1">
      <c r="A19" s="72" t="s">
        <v>43</v>
      </c>
      <c r="B19" s="72" t="s">
        <v>44</v>
      </c>
      <c r="C19" s="73" t="s">
        <v>45</v>
      </c>
      <c r="D19" s="74"/>
      <c r="E19" s="74"/>
    </row>
    <row r="20" spans="1:5" ht="24" customHeight="1">
      <c r="A20" s="72" t="s">
        <v>46</v>
      </c>
      <c r="B20" s="72" t="s">
        <v>47</v>
      </c>
      <c r="C20" s="73" t="s">
        <v>48</v>
      </c>
      <c r="D20" s="74"/>
      <c r="E20" s="74"/>
    </row>
    <row r="21" spans="1:5" ht="24" customHeight="1">
      <c r="A21" s="72" t="s">
        <v>49</v>
      </c>
      <c r="B21" s="72" t="s">
        <v>50</v>
      </c>
      <c r="C21" s="73" t="s">
        <v>51</v>
      </c>
      <c r="D21" s="74"/>
      <c r="E21" s="74"/>
    </row>
    <row r="22" spans="1:5" ht="24" customHeight="1">
      <c r="A22" s="72" t="s">
        <v>52</v>
      </c>
      <c r="B22" s="72" t="s">
        <v>53</v>
      </c>
      <c r="C22" s="73" t="s">
        <v>54</v>
      </c>
      <c r="D22" s="74"/>
      <c r="E22" s="74"/>
    </row>
    <row r="23" spans="1:5" ht="24" customHeight="1">
      <c r="A23" s="68" t="s">
        <v>55</v>
      </c>
      <c r="B23" s="68" t="s">
        <v>56</v>
      </c>
      <c r="C23" s="69" t="s">
        <v>57</v>
      </c>
      <c r="D23" s="70"/>
      <c r="E23" s="70"/>
    </row>
    <row r="24" spans="1:5" ht="24" customHeight="1">
      <c r="A24" s="72" t="s">
        <v>58</v>
      </c>
      <c r="B24" s="72" t="s">
        <v>59</v>
      </c>
      <c r="C24" s="73" t="s">
        <v>60</v>
      </c>
      <c r="D24" s="74"/>
      <c r="E24" s="74"/>
    </row>
    <row r="25" spans="1:5" ht="24" customHeight="1">
      <c r="A25" s="72" t="s">
        <v>61</v>
      </c>
      <c r="B25" s="72" t="s">
        <v>62</v>
      </c>
      <c r="C25" s="73" t="s">
        <v>63</v>
      </c>
      <c r="D25" s="74"/>
      <c r="E25" s="74"/>
    </row>
    <row r="26" spans="1:5" ht="24" customHeight="1">
      <c r="A26" s="72" t="s">
        <v>64</v>
      </c>
      <c r="B26" s="72" t="s">
        <v>65</v>
      </c>
      <c r="C26" s="73" t="s">
        <v>66</v>
      </c>
      <c r="D26" s="74"/>
      <c r="E26" s="74"/>
    </row>
    <row r="27" spans="1:5" ht="24" customHeight="1">
      <c r="A27" s="72" t="s">
        <v>67</v>
      </c>
      <c r="B27" s="72" t="s">
        <v>68</v>
      </c>
      <c r="C27" s="73" t="s">
        <v>69</v>
      </c>
      <c r="D27" s="74"/>
      <c r="E27" s="74"/>
    </row>
    <row r="28" spans="1:5" ht="24" customHeight="1">
      <c r="A28" s="72" t="s">
        <v>70</v>
      </c>
      <c r="B28" s="72" t="s">
        <v>71</v>
      </c>
      <c r="C28" s="73" t="s">
        <v>72</v>
      </c>
      <c r="D28" s="74"/>
      <c r="E28" s="74"/>
    </row>
    <row r="29" spans="1:5" ht="24" customHeight="1">
      <c r="A29" s="72" t="s">
        <v>73</v>
      </c>
      <c r="B29" s="72" t="s">
        <v>74</v>
      </c>
      <c r="C29" s="73" t="s">
        <v>75</v>
      </c>
      <c r="D29" s="74"/>
      <c r="E29" s="74"/>
    </row>
    <row r="30" spans="1:5" ht="24" customHeight="1">
      <c r="A30" s="75" t="s">
        <v>76</v>
      </c>
      <c r="B30" s="75" t="s">
        <v>77</v>
      </c>
      <c r="C30" s="76" t="s">
        <v>78</v>
      </c>
      <c r="D30" s="70"/>
      <c r="E30" s="70"/>
    </row>
    <row r="31" spans="1:5" ht="35.25" customHeight="1">
      <c r="A31" s="7"/>
      <c r="B31" s="7"/>
      <c r="C31" s="7"/>
      <c r="D31" s="77"/>
      <c r="E31" s="77"/>
    </row>
    <row r="32" spans="1:5" ht="14.25" customHeight="1">
      <c r="A32" s="174" t="s">
        <v>79</v>
      </c>
      <c r="B32" s="175"/>
      <c r="C32" s="176"/>
      <c r="D32" s="78"/>
      <c r="E32" s="78"/>
    </row>
    <row r="33" spans="1:5" ht="14.25" customHeight="1">
      <c r="A33" s="174" t="s">
        <v>80</v>
      </c>
      <c r="B33" s="175"/>
      <c r="C33" s="176"/>
      <c r="D33" s="78"/>
      <c r="E33" s="78"/>
    </row>
    <row r="34" spans="1:5" ht="14.25" customHeight="1">
      <c r="A34" s="174" t="s">
        <v>81</v>
      </c>
      <c r="B34" s="175"/>
      <c r="C34" s="176"/>
      <c r="D34" s="78"/>
      <c r="E34" s="78"/>
    </row>
    <row r="35" spans="1:5" ht="14.25" customHeight="1">
      <c r="A35" s="174" t="s">
        <v>82</v>
      </c>
      <c r="B35" s="175"/>
      <c r="C35" s="176"/>
      <c r="D35" s="78"/>
      <c r="E35" s="78"/>
    </row>
    <row r="36" spans="1:5" ht="14.25" customHeight="1">
      <c r="A36" s="11"/>
      <c r="B36" s="11"/>
      <c r="C36" s="11"/>
      <c r="D36" s="11"/>
      <c r="E36" s="11"/>
    </row>
  </sheetData>
  <mergeCells count="11">
    <mergeCell ref="A33:C33"/>
    <mergeCell ref="A34:C34"/>
    <mergeCell ref="A35:C35"/>
    <mergeCell ref="D1:E1"/>
    <mergeCell ref="A2:E2"/>
    <mergeCell ref="B1:C1"/>
    <mergeCell ref="B3:C3"/>
    <mergeCell ref="B4:C4"/>
    <mergeCell ref="A5:A7"/>
    <mergeCell ref="B5:C7"/>
    <mergeCell ref="A32:C32"/>
  </mergeCells>
  <pageMargins left="0.5" right="0.5" top="1" bottom="1" header="0" footer="0"/>
  <pageSetup paperSize="9" fitToHeight="0" orientation="portrait"/>
  <headerFooter>
    <oddHeader>&amp;L&amp;F &amp;R&amp;A</oddHeader>
    <oddFooter>&amp;L 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8"/>
  <sheetViews>
    <sheetView workbookViewId="0">
      <selection activeCell="J8" sqref="J8"/>
    </sheetView>
  </sheetViews>
  <sheetFormatPr defaultColWidth="14.453125" defaultRowHeight="15" customHeight="1"/>
  <cols>
    <col min="1" max="1" width="1.54296875" customWidth="1"/>
    <col min="2" max="2" width="21.453125" customWidth="1"/>
    <col min="3" max="3" width="13.7265625" customWidth="1"/>
    <col min="4" max="4" width="11.453125" customWidth="1"/>
    <col min="5" max="5" width="68.54296875" customWidth="1"/>
    <col min="6" max="6" width="17.1796875" customWidth="1"/>
    <col min="7" max="9" width="13.7265625" customWidth="1"/>
    <col min="10" max="10" width="16.81640625" customWidth="1"/>
    <col min="11" max="11" width="16" customWidth="1"/>
    <col min="12" max="12" width="1.54296875" customWidth="1"/>
  </cols>
  <sheetData>
    <row r="1" spans="1:12" ht="14.25" customHeight="1">
      <c r="A1" s="79"/>
      <c r="B1" s="80"/>
      <c r="C1" s="81"/>
      <c r="D1" s="81"/>
      <c r="E1" s="80"/>
      <c r="F1" s="80"/>
      <c r="G1" s="82"/>
      <c r="H1" s="80"/>
      <c r="I1" s="83"/>
      <c r="J1" s="82"/>
      <c r="K1" s="82"/>
    </row>
    <row r="2" spans="1:12" ht="90" customHeight="1">
      <c r="A2" s="79"/>
      <c r="B2" s="84" t="s">
        <v>310</v>
      </c>
      <c r="C2" s="186" t="s">
        <v>0</v>
      </c>
      <c r="D2" s="152"/>
      <c r="E2" s="152"/>
      <c r="F2" s="152"/>
      <c r="G2" s="152"/>
      <c r="H2" s="152"/>
      <c r="I2" s="152"/>
      <c r="J2" s="187"/>
      <c r="K2" s="153"/>
    </row>
    <row r="3" spans="1:12" ht="30" customHeight="1">
      <c r="A3" s="79"/>
      <c r="B3" s="172" t="s">
        <v>276</v>
      </c>
      <c r="C3" s="152"/>
      <c r="D3" s="152"/>
      <c r="E3" s="152"/>
      <c r="F3" s="152"/>
      <c r="G3" s="152"/>
      <c r="H3" s="152"/>
      <c r="I3" s="152"/>
      <c r="J3" s="152"/>
      <c r="K3" s="153"/>
    </row>
    <row r="4" spans="1:12" ht="14.25" customHeight="1">
      <c r="A4" s="79"/>
      <c r="B4" s="42" t="s">
        <v>2</v>
      </c>
      <c r="C4" s="159" t="s">
        <v>3</v>
      </c>
      <c r="D4" s="152"/>
      <c r="E4" s="152"/>
      <c r="F4" s="152"/>
      <c r="G4" s="152"/>
      <c r="H4" s="152"/>
      <c r="I4" s="153"/>
      <c r="J4" s="13" t="s">
        <v>4</v>
      </c>
      <c r="K4" s="145"/>
    </row>
    <row r="5" spans="1:12" ht="14.25" customHeight="1">
      <c r="A5" s="79"/>
      <c r="B5" s="42" t="s">
        <v>5</v>
      </c>
      <c r="C5" s="159" t="s">
        <v>6</v>
      </c>
      <c r="D5" s="152"/>
      <c r="E5" s="152"/>
      <c r="F5" s="152"/>
      <c r="G5" s="152"/>
      <c r="H5" s="152"/>
      <c r="I5" s="153"/>
      <c r="J5" s="13" t="s">
        <v>7</v>
      </c>
      <c r="K5" s="146"/>
    </row>
    <row r="6" spans="1:12" ht="14.25" customHeight="1">
      <c r="A6" s="79"/>
      <c r="B6" s="188" t="s">
        <v>8</v>
      </c>
      <c r="C6" s="189" t="s">
        <v>9</v>
      </c>
      <c r="D6" s="166"/>
      <c r="E6" s="166"/>
      <c r="F6" s="166"/>
      <c r="G6" s="166"/>
      <c r="H6" s="166"/>
      <c r="I6" s="161"/>
      <c r="J6" s="13" t="s">
        <v>10</v>
      </c>
      <c r="K6" s="146"/>
    </row>
    <row r="7" spans="1:12" ht="14.25" customHeight="1">
      <c r="A7" s="79"/>
      <c r="B7" s="180"/>
      <c r="C7" s="162"/>
      <c r="D7" s="167"/>
      <c r="E7" s="167"/>
      <c r="F7" s="167"/>
      <c r="G7" s="167"/>
      <c r="H7" s="167"/>
      <c r="I7" s="163"/>
      <c r="J7" s="13" t="s">
        <v>297</v>
      </c>
      <c r="K7" s="86">
        <f>'MODELO - BDI Edificação'!F20</f>
        <v>0</v>
      </c>
    </row>
    <row r="8" spans="1:12" ht="14.25" customHeight="1">
      <c r="A8" s="79"/>
      <c r="B8" s="181"/>
      <c r="C8" s="164"/>
      <c r="D8" s="155"/>
      <c r="E8" s="155"/>
      <c r="F8" s="155"/>
      <c r="G8" s="155"/>
      <c r="H8" s="155"/>
      <c r="I8" s="156"/>
      <c r="J8" s="13"/>
      <c r="K8" s="85"/>
    </row>
    <row r="9" spans="1:12" ht="1.5" customHeight="1">
      <c r="A9" s="79"/>
      <c r="B9" s="190"/>
      <c r="C9" s="166"/>
      <c r="D9" s="166"/>
      <c r="E9" s="166"/>
      <c r="F9" s="166"/>
      <c r="G9" s="166"/>
      <c r="H9" s="166"/>
      <c r="I9" s="166"/>
      <c r="J9" s="166"/>
      <c r="K9" s="161"/>
    </row>
    <row r="10" spans="1:12" ht="14.5">
      <c r="A10" s="87"/>
      <c r="B10" s="88">
        <v>1</v>
      </c>
      <c r="C10" s="89"/>
      <c r="D10" s="89"/>
      <c r="E10" s="90" t="s">
        <v>17</v>
      </c>
      <c r="F10" s="91"/>
      <c r="G10" s="191"/>
      <c r="H10" s="166"/>
      <c r="I10" s="92"/>
      <c r="J10" s="93"/>
      <c r="K10" s="94">
        <v>111738.53</v>
      </c>
      <c r="L10" s="95"/>
    </row>
    <row r="11" spans="1:12" ht="14.5">
      <c r="A11" s="96"/>
      <c r="B11" s="97">
        <v>44562</v>
      </c>
      <c r="C11" s="98" t="s">
        <v>277</v>
      </c>
      <c r="D11" s="98" t="s">
        <v>278</v>
      </c>
      <c r="E11" s="99" t="s">
        <v>279</v>
      </c>
      <c r="F11" s="192" t="s">
        <v>280</v>
      </c>
      <c r="G11" s="167"/>
      <c r="H11" s="98" t="s">
        <v>281</v>
      </c>
      <c r="I11" s="100" t="s">
        <v>282</v>
      </c>
      <c r="J11" s="101" t="s">
        <v>283</v>
      </c>
      <c r="K11" s="102" t="s">
        <v>284</v>
      </c>
      <c r="L11" s="95"/>
    </row>
    <row r="12" spans="1:12" ht="14.5">
      <c r="A12" s="103"/>
      <c r="B12" s="104" t="s">
        <v>285</v>
      </c>
      <c r="C12" s="105" t="s">
        <v>311</v>
      </c>
      <c r="D12" s="105" t="s">
        <v>93</v>
      </c>
      <c r="E12" s="106" t="s">
        <v>312</v>
      </c>
      <c r="F12" s="193" t="s">
        <v>274</v>
      </c>
      <c r="G12" s="167"/>
      <c r="H12" s="105" t="s">
        <v>95</v>
      </c>
      <c r="I12" s="107">
        <v>0</v>
      </c>
      <c r="J12" s="108">
        <v>0</v>
      </c>
      <c r="K12" s="109">
        <v>0</v>
      </c>
      <c r="L12" s="95"/>
    </row>
    <row r="13" spans="1:12" ht="14.5">
      <c r="A13" s="103"/>
      <c r="B13" s="110" t="s">
        <v>286</v>
      </c>
      <c r="C13" s="111">
        <v>93565</v>
      </c>
      <c r="D13" s="111" t="s">
        <v>99</v>
      </c>
      <c r="E13" s="112" t="s">
        <v>289</v>
      </c>
      <c r="F13" s="183" t="s">
        <v>275</v>
      </c>
      <c r="G13" s="167"/>
      <c r="H13" s="111" t="s">
        <v>288</v>
      </c>
      <c r="I13" s="113">
        <v>0</v>
      </c>
      <c r="J13" s="114">
        <v>0</v>
      </c>
      <c r="K13" s="115">
        <v>0</v>
      </c>
      <c r="L13" s="95"/>
    </row>
    <row r="14" spans="1:12" ht="14.5">
      <c r="A14" s="103"/>
      <c r="B14" s="110" t="s">
        <v>286</v>
      </c>
      <c r="C14" s="111">
        <v>93572</v>
      </c>
      <c r="D14" s="111" t="s">
        <v>99</v>
      </c>
      <c r="E14" s="112" t="s">
        <v>287</v>
      </c>
      <c r="F14" s="183" t="s">
        <v>275</v>
      </c>
      <c r="G14" s="167"/>
      <c r="H14" s="111" t="s">
        <v>288</v>
      </c>
      <c r="I14" s="113">
        <v>0</v>
      </c>
      <c r="J14" s="114">
        <v>0</v>
      </c>
      <c r="K14" s="115">
        <v>0</v>
      </c>
      <c r="L14" s="95"/>
    </row>
    <row r="15" spans="1:12" ht="14.5">
      <c r="A15" s="116"/>
      <c r="B15" s="110" t="s">
        <v>286</v>
      </c>
      <c r="C15" s="111">
        <v>88326</v>
      </c>
      <c r="D15" s="111" t="s">
        <v>99</v>
      </c>
      <c r="E15" s="112" t="s">
        <v>313</v>
      </c>
      <c r="F15" s="184" t="s">
        <v>275</v>
      </c>
      <c r="G15" s="167"/>
      <c r="H15" s="111" t="s">
        <v>290</v>
      </c>
      <c r="I15" s="113">
        <v>0</v>
      </c>
      <c r="J15" s="114">
        <v>0</v>
      </c>
      <c r="K15" s="115">
        <v>0</v>
      </c>
      <c r="L15" s="95"/>
    </row>
    <row r="16" spans="1:12" ht="14.5">
      <c r="A16" s="116"/>
      <c r="B16" s="117"/>
      <c r="C16" s="118"/>
      <c r="D16" s="118"/>
      <c r="E16" s="119"/>
      <c r="F16" s="120" t="s">
        <v>291</v>
      </c>
      <c r="G16" s="114">
        <v>0</v>
      </c>
      <c r="H16" s="120" t="s">
        <v>292</v>
      </c>
      <c r="I16" s="113">
        <v>0</v>
      </c>
      <c r="J16" s="120" t="s">
        <v>293</v>
      </c>
      <c r="K16" s="115">
        <v>0</v>
      </c>
      <c r="L16" s="95"/>
    </row>
    <row r="17" spans="1:12" ht="14.5">
      <c r="A17" s="96"/>
      <c r="B17" s="117"/>
      <c r="C17" s="118"/>
      <c r="D17" s="118"/>
      <c r="E17" s="119"/>
      <c r="F17" s="120" t="s">
        <v>294</v>
      </c>
      <c r="G17" s="114">
        <v>0</v>
      </c>
      <c r="H17" s="121"/>
      <c r="I17" s="185" t="s">
        <v>295</v>
      </c>
      <c r="J17" s="167"/>
      <c r="K17" s="115">
        <v>0</v>
      </c>
      <c r="L17" s="95"/>
    </row>
    <row r="18" spans="1:12" ht="14.5">
      <c r="A18" s="87"/>
      <c r="B18" s="122"/>
      <c r="C18" s="123"/>
      <c r="D18" s="123"/>
      <c r="E18" s="124"/>
      <c r="F18" s="125"/>
      <c r="G18" s="125"/>
      <c r="H18" s="126" t="s">
        <v>314</v>
      </c>
      <c r="I18" s="127">
        <v>1</v>
      </c>
      <c r="J18" s="128" t="s">
        <v>315</v>
      </c>
      <c r="K18" s="129">
        <v>0</v>
      </c>
      <c r="L18" s="95"/>
    </row>
  </sheetData>
  <mergeCells count="15">
    <mergeCell ref="F14:G14"/>
    <mergeCell ref="F15:G15"/>
    <mergeCell ref="I17:J17"/>
    <mergeCell ref="C2:I2"/>
    <mergeCell ref="J2:K2"/>
    <mergeCell ref="B3:K3"/>
    <mergeCell ref="C4:I4"/>
    <mergeCell ref="C5:I5"/>
    <mergeCell ref="B6:B8"/>
    <mergeCell ref="C6:I8"/>
    <mergeCell ref="B9:K9"/>
    <mergeCell ref="G10:H10"/>
    <mergeCell ref="F11:G11"/>
    <mergeCell ref="F12:G12"/>
    <mergeCell ref="F13:G13"/>
  </mergeCells>
  <pageMargins left="0.25" right="0.25" top="0.75" bottom="0.75" header="0" footer="0"/>
  <pageSetup paperSize="9" fitToHeight="0" orientation="landscape"/>
  <headerFooter>
    <oddHeader>&amp;L &amp;CSociedade de Portos e Hidrovias</oddHeader>
    <oddFooter>&amp;L &amp;CPorto Velho / RO  /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21"/>
  <sheetViews>
    <sheetView workbookViewId="0">
      <selection activeCell="F27" sqref="F27"/>
    </sheetView>
  </sheetViews>
  <sheetFormatPr defaultColWidth="14.453125" defaultRowHeight="15" customHeight="1"/>
  <cols>
    <col min="1" max="1" width="1.54296875" customWidth="1"/>
    <col min="2" max="2" width="5.54296875" customWidth="1"/>
    <col min="3" max="3" width="16.54296875" customWidth="1"/>
    <col min="4" max="4" width="94.81640625" customWidth="1"/>
    <col min="5" max="5" width="16.26953125" customWidth="1"/>
    <col min="6" max="6" width="24.26953125" customWidth="1"/>
    <col min="7" max="7" width="1.54296875" customWidth="1"/>
  </cols>
  <sheetData>
    <row r="1" spans="1:7" ht="15.5">
      <c r="A1" s="43"/>
      <c r="B1" s="43"/>
      <c r="C1" s="43"/>
      <c r="D1" s="44"/>
      <c r="E1" s="45"/>
      <c r="F1" s="46"/>
      <c r="G1" s="47"/>
    </row>
    <row r="2" spans="1:7" ht="90" customHeight="1">
      <c r="A2" s="48"/>
      <c r="B2" s="194" t="s">
        <v>310</v>
      </c>
      <c r="C2" s="152"/>
      <c r="D2" s="49" t="s">
        <v>0</v>
      </c>
      <c r="E2" s="177"/>
      <c r="F2" s="153"/>
      <c r="G2" s="50"/>
    </row>
    <row r="3" spans="1:7" ht="35">
      <c r="A3" s="48"/>
      <c r="B3" s="172" t="s">
        <v>296</v>
      </c>
      <c r="C3" s="152"/>
      <c r="D3" s="152"/>
      <c r="E3" s="152"/>
      <c r="F3" s="153"/>
      <c r="G3" s="51"/>
    </row>
    <row r="4" spans="1:7" ht="15.5">
      <c r="A4" s="48"/>
      <c r="B4" s="195" t="s">
        <v>2</v>
      </c>
      <c r="C4" s="153"/>
      <c r="D4" s="2" t="s">
        <v>3</v>
      </c>
      <c r="E4" s="3" t="s">
        <v>4</v>
      </c>
      <c r="F4" s="142"/>
    </row>
    <row r="5" spans="1:7" ht="15.5">
      <c r="A5" s="48"/>
      <c r="B5" s="195" t="s">
        <v>5</v>
      </c>
      <c r="C5" s="153"/>
      <c r="D5" s="2" t="s">
        <v>6</v>
      </c>
      <c r="E5" s="3" t="s">
        <v>7</v>
      </c>
      <c r="F5" s="143"/>
    </row>
    <row r="6" spans="1:7" ht="15.5">
      <c r="A6" s="48"/>
      <c r="B6" s="196" t="s">
        <v>8</v>
      </c>
      <c r="C6" s="161"/>
      <c r="D6" s="182" t="s">
        <v>9</v>
      </c>
      <c r="E6" s="4" t="s">
        <v>10</v>
      </c>
      <c r="F6" s="144"/>
    </row>
    <row r="7" spans="1:7" ht="15.5">
      <c r="A7" s="48"/>
      <c r="B7" s="164"/>
      <c r="C7" s="156"/>
      <c r="D7" s="162"/>
      <c r="E7" s="130" t="s">
        <v>297</v>
      </c>
      <c r="F7" s="131">
        <f>F20</f>
        <v>0</v>
      </c>
    </row>
    <row r="8" spans="1:7" ht="7.5" customHeight="1">
      <c r="A8" s="48"/>
      <c r="B8" s="197"/>
      <c r="C8" s="152"/>
      <c r="D8" s="152"/>
      <c r="E8" s="152"/>
      <c r="F8" s="153"/>
      <c r="G8" s="52"/>
    </row>
    <row r="9" spans="1:7" ht="15.5">
      <c r="A9" s="43"/>
      <c r="B9" s="132" t="s">
        <v>11</v>
      </c>
      <c r="C9" s="198" t="s">
        <v>12</v>
      </c>
      <c r="D9" s="153"/>
      <c r="E9" s="133" t="s">
        <v>298</v>
      </c>
      <c r="F9" s="134" t="s">
        <v>299</v>
      </c>
      <c r="G9" s="53"/>
    </row>
    <row r="10" spans="1:7" ht="14.5">
      <c r="A10" s="54"/>
      <c r="B10" s="55">
        <v>1</v>
      </c>
      <c r="C10" s="199" t="s">
        <v>300</v>
      </c>
      <c r="D10" s="166"/>
      <c r="E10" s="56"/>
      <c r="F10" s="135"/>
      <c r="G10" s="57"/>
    </row>
    <row r="11" spans="1:7" ht="14.5">
      <c r="A11" s="54"/>
      <c r="B11" s="58">
        <v>2</v>
      </c>
      <c r="C11" s="200" t="s">
        <v>301</v>
      </c>
      <c r="D11" s="167"/>
      <c r="E11" s="59"/>
      <c r="F11" s="136"/>
      <c r="G11" s="57"/>
    </row>
    <row r="12" spans="1:7" ht="14.5">
      <c r="A12" s="54"/>
      <c r="B12" s="58">
        <v>3</v>
      </c>
      <c r="C12" s="200" t="s">
        <v>302</v>
      </c>
      <c r="D12" s="167"/>
      <c r="E12" s="59"/>
      <c r="F12" s="136"/>
      <c r="G12" s="57"/>
    </row>
    <row r="13" spans="1:7" ht="14.5">
      <c r="A13" s="54"/>
      <c r="B13" s="58">
        <v>4</v>
      </c>
      <c r="C13" s="200" t="s">
        <v>303</v>
      </c>
      <c r="D13" s="167"/>
      <c r="E13" s="59"/>
      <c r="F13" s="136"/>
      <c r="G13" s="57"/>
    </row>
    <row r="14" spans="1:7" ht="14.5">
      <c r="A14" s="54"/>
      <c r="B14" s="58">
        <v>5</v>
      </c>
      <c r="C14" s="200" t="s">
        <v>304</v>
      </c>
      <c r="D14" s="167"/>
      <c r="E14" s="59"/>
      <c r="F14" s="136"/>
      <c r="G14" s="57"/>
    </row>
    <row r="15" spans="1:7" ht="14.5">
      <c r="A15" s="54"/>
      <c r="B15" s="58">
        <v>6</v>
      </c>
      <c r="C15" s="201" t="s">
        <v>305</v>
      </c>
      <c r="D15" s="167"/>
      <c r="E15" s="137">
        <f>SUM(E16:E18)</f>
        <v>0</v>
      </c>
      <c r="F15" s="138">
        <f>E15</f>
        <v>0</v>
      </c>
      <c r="G15" s="57"/>
    </row>
    <row r="16" spans="1:7" ht="15.75" customHeight="1">
      <c r="A16" s="60"/>
      <c r="B16" s="61" t="s">
        <v>213</v>
      </c>
      <c r="C16" s="202" t="s">
        <v>306</v>
      </c>
      <c r="D16" s="167"/>
      <c r="E16" s="139">
        <v>0</v>
      </c>
      <c r="F16" s="62"/>
      <c r="G16" s="57"/>
    </row>
    <row r="17" spans="1:7" ht="15.75" customHeight="1">
      <c r="A17" s="54"/>
      <c r="B17" s="61" t="s">
        <v>248</v>
      </c>
      <c r="C17" s="202" t="s">
        <v>307</v>
      </c>
      <c r="D17" s="167"/>
      <c r="E17" s="139">
        <v>0</v>
      </c>
      <c r="F17" s="62"/>
      <c r="G17" s="57"/>
    </row>
    <row r="18" spans="1:7" ht="15.75" customHeight="1">
      <c r="A18" s="54"/>
      <c r="B18" s="61" t="s">
        <v>308</v>
      </c>
      <c r="C18" s="202" t="s">
        <v>309</v>
      </c>
      <c r="D18" s="167"/>
      <c r="E18" s="139">
        <v>0</v>
      </c>
      <c r="F18" s="62"/>
      <c r="G18" s="57"/>
    </row>
    <row r="19" spans="1:7" ht="7.5" customHeight="1">
      <c r="A19" s="63"/>
      <c r="B19" s="203"/>
      <c r="C19" s="167"/>
      <c r="D19" s="167"/>
      <c r="E19" s="167"/>
      <c r="F19" s="163"/>
      <c r="G19" s="57"/>
    </row>
    <row r="20" spans="1:7" ht="37.5" customHeight="1">
      <c r="A20" s="140"/>
      <c r="B20" s="204" t="s">
        <v>271</v>
      </c>
      <c r="C20" s="155"/>
      <c r="D20" s="155"/>
      <c r="E20" s="156"/>
      <c r="F20" s="141">
        <f>ROUND(((1+(F10+F11+F12))*(1+F13)*(1+F14)/(1-F15))-1,4)</f>
        <v>0</v>
      </c>
      <c r="G20" s="64"/>
    </row>
    <row r="21" spans="1:7" ht="15.75" customHeight="1"/>
  </sheetData>
  <mergeCells count="20">
    <mergeCell ref="C16:D16"/>
    <mergeCell ref="C17:D17"/>
    <mergeCell ref="C18:D18"/>
    <mergeCell ref="B19:F19"/>
    <mergeCell ref="B20:E20"/>
    <mergeCell ref="C11:D11"/>
    <mergeCell ref="C12:D12"/>
    <mergeCell ref="C13:D13"/>
    <mergeCell ref="C14:D14"/>
    <mergeCell ref="C15:D15"/>
    <mergeCell ref="B6:C7"/>
    <mergeCell ref="D6:D7"/>
    <mergeCell ref="B8:F8"/>
    <mergeCell ref="C9:D9"/>
    <mergeCell ref="C10:D10"/>
    <mergeCell ref="B2:C2"/>
    <mergeCell ref="E2:F2"/>
    <mergeCell ref="B3:F3"/>
    <mergeCell ref="B4:C4"/>
    <mergeCell ref="B5:C5"/>
  </mergeCells>
  <printOptions horizontalCentered="1"/>
  <pageMargins left="0.25" right="0.25" top="0.75" bottom="0.75" header="0" footer="0"/>
  <pageSetup paperSize="9" fitToHeight="0" orientation="landscape"/>
  <headerFooter>
    <oddFooter>&amp;R&amp;P 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MODELO - Orçamento</vt:lpstr>
      <vt:lpstr>MODELO - Cronograma</vt:lpstr>
      <vt:lpstr>MODELO - Composições Unitárias</vt:lpstr>
      <vt:lpstr>MODELO - BDI Edificação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de Araujo Neves</dc:creator>
  <cp:lastModifiedBy>SOPH</cp:lastModifiedBy>
  <dcterms:created xsi:type="dcterms:W3CDTF">2023-03-03T16:24:32Z</dcterms:created>
  <dcterms:modified xsi:type="dcterms:W3CDTF">2023-03-13T12:35:46Z</dcterms:modified>
</cp:coreProperties>
</file>