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19" firstSheet="2" activeTab="2"/>
  </bookViews>
  <sheets>
    <sheet name="requisições gasolina" sheetId="1" r:id="rId1"/>
    <sheet name="requisições diesel pvh" sheetId="2" r:id="rId2"/>
    <sheet name="Requisições Gasolina Vilhena" sheetId="3" r:id="rId3"/>
    <sheet name="requisições diesel vilhena" sheetId="4" r:id="rId4"/>
    <sheet name="Requisições Gasolina Ji_Paraná" sheetId="5" r:id="rId5"/>
    <sheet name="requisição diesel jiparaná" sheetId="6" r:id="rId6"/>
    <sheet name="quadro demonstartivo" sheetId="7" r:id="rId7"/>
    <sheet name="Plan3" sheetId="8" r:id="rId8"/>
  </sheets>
  <definedNames>
    <definedName name="_xlnm.Print_Area" localSheetId="5">'requisição diesel jiparaná'!$A$265:$M$287</definedName>
    <definedName name="_xlnm.Print_Area" localSheetId="1">'requisições diesel pvh'!$A$218:$M$240</definedName>
    <definedName name="_xlnm.Print_Area" localSheetId="3">'requisições diesel vilhena'!$A$265:$M$287</definedName>
    <definedName name="_xlnm.Print_Area" localSheetId="0">'requisições gasolina'!$A$321:$M$345</definedName>
    <definedName name="_xlnm.Print_Area" localSheetId="4">'Requisições Gasolina Ji_Paraná'!$A$265:$M$287</definedName>
    <definedName name="_xlnm.Print_Area" localSheetId="2">'Requisições Gasolina Vilhena'!$B$3:$O$25</definedName>
  </definedNames>
  <calcPr fullCalcOnLoad="1"/>
</workbook>
</file>

<file path=xl/sharedStrings.xml><?xml version="1.0" encoding="utf-8"?>
<sst xmlns="http://schemas.openxmlformats.org/spreadsheetml/2006/main" count="1638" uniqueCount="167">
  <si>
    <t>C O N T R O L E  D E  A B A S T E C I M E N T O</t>
  </si>
  <si>
    <t>EXERCÍCIO</t>
  </si>
  <si>
    <t>MÊS</t>
  </si>
  <si>
    <t>JANEIRO</t>
  </si>
  <si>
    <t>DATA</t>
  </si>
  <si>
    <t>Nº NF</t>
  </si>
  <si>
    <t>Nº NE</t>
  </si>
  <si>
    <t>PROCEDÊNCIA</t>
  </si>
  <si>
    <t>ENTRADA</t>
  </si>
  <si>
    <t>SAIDA</t>
  </si>
  <si>
    <t>ESTOQUE</t>
  </si>
  <si>
    <t>QUANT. LITR.</t>
  </si>
  <si>
    <t>VALOR UNIT.</t>
  </si>
  <si>
    <t>VALOR TOTAL</t>
  </si>
  <si>
    <t>REQUIS.              Nº</t>
  </si>
  <si>
    <t>Quant. Em litros</t>
  </si>
  <si>
    <t>VALOR</t>
  </si>
  <si>
    <t>Qaunt em Litros</t>
  </si>
  <si>
    <t>VALOR (R$)</t>
  </si>
  <si>
    <t>P.MÉDIO</t>
  </si>
  <si>
    <t>TRANSPORTE DE SALDO</t>
  </si>
  <si>
    <t>Veiculo Fiat Uno placa  NCO 9274</t>
  </si>
  <si>
    <t>Moto Honda placa NBX 5174</t>
  </si>
  <si>
    <t>FEVEREIRO</t>
  </si>
  <si>
    <t>MARÇO</t>
  </si>
  <si>
    <t>ABRIL</t>
  </si>
  <si>
    <t>2007NE00129</t>
  </si>
  <si>
    <t>MAIO</t>
  </si>
  <si>
    <t>JUNHO</t>
  </si>
  <si>
    <t>JULHO</t>
  </si>
  <si>
    <t>AGOSTO</t>
  </si>
  <si>
    <t xml:space="preserve">Incineraçao </t>
  </si>
  <si>
    <t>SETEMBRO</t>
  </si>
  <si>
    <t>OUTUBRO</t>
  </si>
  <si>
    <t>Incineração</t>
  </si>
  <si>
    <t>NOVEMBRO</t>
  </si>
  <si>
    <t>OBS: 20 litros de gasolina da requisição 1314 será dado baixa no mês de dezembro,devido erro no balancete</t>
  </si>
  <si>
    <t>C O N T R O L E  D E  A B A S T E C I M E N T O GASOLINA PORTO VELHO</t>
  </si>
  <si>
    <t>Quant em Litros</t>
  </si>
  <si>
    <t>08.04.2009</t>
  </si>
  <si>
    <t>17.04.2009</t>
  </si>
  <si>
    <t>29.04.2009</t>
  </si>
  <si>
    <t>C O N T R O L E  D E  A B A S T E C I M E N T O DIESEL EM PVH</t>
  </si>
  <si>
    <t>REQUIS. Nº</t>
  </si>
  <si>
    <t>QUANT.</t>
  </si>
  <si>
    <t>01/02/2007</t>
  </si>
  <si>
    <t>Chevrolet S-10 placa NDH-1520</t>
  </si>
  <si>
    <t>12/02/2007</t>
  </si>
  <si>
    <t>23/02/2007</t>
  </si>
  <si>
    <t>02/03/2007</t>
  </si>
  <si>
    <t>13/03/2007</t>
  </si>
  <si>
    <t>21/03/2007</t>
  </si>
  <si>
    <t>28/03/2007</t>
  </si>
  <si>
    <t>04/04/2007</t>
  </si>
  <si>
    <t>13/04/2007</t>
  </si>
  <si>
    <t>20/04/2007</t>
  </si>
  <si>
    <t>30/04/2007</t>
  </si>
  <si>
    <t>08/05/2007</t>
  </si>
  <si>
    <t>15/05/2007</t>
  </si>
  <si>
    <t>16/05/2007</t>
  </si>
  <si>
    <t>18/05/2007</t>
  </si>
  <si>
    <t>29/05/2007</t>
  </si>
  <si>
    <t>2007NE00184</t>
  </si>
  <si>
    <t>05/06/2007</t>
  </si>
  <si>
    <t>13/06/2007</t>
  </si>
  <si>
    <t>20/06/2007</t>
  </si>
  <si>
    <t>24/06/2007</t>
  </si>
  <si>
    <t>28/06/2007</t>
  </si>
  <si>
    <t>2/7/2007</t>
  </si>
  <si>
    <t>18/7/207</t>
  </si>
  <si>
    <t>25/7/2007</t>
  </si>
  <si>
    <t>02/08/2007</t>
  </si>
  <si>
    <t>09/08/2007</t>
  </si>
  <si>
    <t>16/08/2007</t>
  </si>
  <si>
    <t>27/08/2007</t>
  </si>
  <si>
    <t>30/08/2007</t>
  </si>
  <si>
    <t>10/09/2007</t>
  </si>
  <si>
    <t>17/09/2007</t>
  </si>
  <si>
    <t>24/09/2007</t>
  </si>
  <si>
    <t>26/09/2007</t>
  </si>
  <si>
    <t>28/09/2007</t>
  </si>
  <si>
    <t>OBS: Devido ao SIAFEM estar fechado para o mês de setembro, não foi possível refazer o cálculo do preço médio do combustível em questão, e por isso há uma diferença de R$ 0,01 (um centavo), o mesmo será refeiro no mês de outubro.</t>
  </si>
  <si>
    <t>06/04/2009</t>
  </si>
  <si>
    <t>15/04/2009</t>
  </si>
  <si>
    <t>24/04/2009</t>
  </si>
  <si>
    <t>9/11/2007</t>
  </si>
  <si>
    <t>21/11/2007</t>
  </si>
  <si>
    <t>27/11/2007</t>
  </si>
  <si>
    <t>DEZEMBRO</t>
  </si>
  <si>
    <t>28/12/2007</t>
  </si>
  <si>
    <t>05/12/2007</t>
  </si>
  <si>
    <t>13/12/2007</t>
  </si>
  <si>
    <t>20/12/2007</t>
  </si>
  <si>
    <t>27/12/2007</t>
  </si>
  <si>
    <t>2007NE00628</t>
  </si>
  <si>
    <t>SEM MOVIMENTO</t>
  </si>
  <si>
    <t>C O N T R O L E  D E  A B A S T E C I M E N T O DIESEL EM VILHENA</t>
  </si>
  <si>
    <t>Abril</t>
  </si>
  <si>
    <t>CONTROLE DE COMBUSTÍVEL GASOLINA JI-PARANÁ</t>
  </si>
  <si>
    <t>C O N T R O L E  D E  A B A S T E C I M E N T O DIESEL EM JI-PARANÁ</t>
  </si>
  <si>
    <t>246/2007</t>
  </si>
  <si>
    <t>QUADRO DEMONSTRATIVO DO COMBUSTÍVEL JUCER</t>
  </si>
  <si>
    <t>GASOLINA PORTO VELHO</t>
  </si>
  <si>
    <t>ANO: 2007</t>
  </si>
  <si>
    <t xml:space="preserve">SAÍDA </t>
  </si>
  <si>
    <t>SALDO INICIAL</t>
  </si>
  <si>
    <t>SALDO FINAL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</si>
  <si>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</si>
  <si>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</si>
  <si>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</si>
  <si>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</si>
  <si>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</si>
  <si>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</si>
  <si>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</si>
  <si>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</si>
  <si>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</si>
  <si>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</si>
  <si>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</si>
  <si>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</si>
  <si>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</si>
  <si>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-</t>
  </si>
  <si>
    <t>DIESEL PORTO VELHO</t>
  </si>
  <si>
    <t>GASOLINA JI-PARANÁ</t>
  </si>
  <si>
    <t>DIESEL JI-PARANÁ</t>
  </si>
  <si>
    <t>GASOLINA VILHENA</t>
  </si>
  <si>
    <t>DIESEL VILHENA</t>
  </si>
  <si>
    <t xml:space="preserve">DIVULGAÇÃO DA RELAÇÃO DE COMPRAS EFETUADA PELA JUNTA COMERCIAL DO ESTADO DE RONDÔNIA, CONFORME O ART. 16 DA LEI 8.666/93, QUE DIZ: </t>
  </si>
  <si>
    <t>Art. Será dada publicidade, mensalmente, em órgão de divulgação oficial ou em quadro de avisos de amplo acesso público, à relação de todas as compras feitas pela Administração Direta ou Indireta, de maneira a clarificar a identificação do bem comprado, seu preço unitário, a quantidade adquirida, o mone do vendedor e o valor total da operação, podendo ser aglutinadas por itens as  compras feitas com dispensa e inexigibilidade de licitação.</t>
  </si>
  <si>
    <t>MÊS: JULHO / 2016</t>
  </si>
  <si>
    <t>FORMA DE COMPRA</t>
  </si>
  <si>
    <t>EMPRESA</t>
  </si>
  <si>
    <t>EMPENHO</t>
  </si>
  <si>
    <t>NOTA FISCAL</t>
  </si>
  <si>
    <t>OBJETO</t>
  </si>
  <si>
    <t>UND</t>
  </si>
  <si>
    <t>QT</t>
  </si>
  <si>
    <t>VALOR UNITÁRIO</t>
  </si>
  <si>
    <t>PROCESSO ADMINIST.</t>
  </si>
  <si>
    <t>LICIT.</t>
  </si>
  <si>
    <t>DISP. LICIT.</t>
  </si>
  <si>
    <t>INEXIG. LICIT.</t>
  </si>
  <si>
    <t>VALOR TOTAL DAS COMPRAS R$</t>
  </si>
  <si>
    <t>METALURGICA FAZ COM FERRO LTDA EPP</t>
  </si>
  <si>
    <t>01-1922.00190/2015</t>
  </si>
  <si>
    <t>2016NE00248</t>
  </si>
  <si>
    <t>000.001.315</t>
  </si>
  <si>
    <t>Fornecimento de 19.80 MT2  de divisorias completa</t>
  </si>
  <si>
    <t>MT2</t>
  </si>
  <si>
    <t>X</t>
  </si>
  <si>
    <t>MARIANO MATERIAIS DE CONSTRUÇÕES LTDA</t>
  </si>
  <si>
    <t>01-1122.00084/2016</t>
  </si>
  <si>
    <t>2016NE00295</t>
  </si>
  <si>
    <t>000.009.088</t>
  </si>
  <si>
    <t>Escada em aluminio 10 degraus com laranja e branco</t>
  </si>
  <si>
    <t>J D COMERCIO E IMPORTAÇÃO LTDA</t>
  </si>
  <si>
    <t>2016NE00294</t>
  </si>
  <si>
    <t>Cone de PVC</t>
  </si>
  <si>
    <t>ACERTCON AUTORIDADE CERTIFICADORA LTDA</t>
  </si>
  <si>
    <t>01-1922.00140/2015</t>
  </si>
  <si>
    <t>2016NE00042</t>
  </si>
  <si>
    <t>Cartão tipo RFB - E - CPF A3.</t>
  </si>
  <si>
    <t>CART</t>
  </si>
  <si>
    <t>PORTOSOFT INFORMATICA LTDA</t>
  </si>
  <si>
    <t>01-1922.0227/2015</t>
  </si>
  <si>
    <t>2016NE00307</t>
  </si>
  <si>
    <t>000.089.801</t>
  </si>
  <si>
    <t>Impressora colorida, jato de tinta, impressão frente e verso, com comunicação usb 2. 0 e wirelles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</si>
</sst>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#,##0.0000000000000000"/>
    <numFmt numFmtId="174" formatCode="#,##0.00000000000000;[Red]#,##0.00000000000000"/>
    <numFmt numFmtId="175" formatCode="#,##0.00000"/>
    <numFmt numFmtId="176" formatCode="0.0"/>
    <numFmt numFmtId="177" formatCode="#,##0.0000;[Red]#,##0.0000"/>
    <numFmt numFmtId="178" formatCode="#,##0.00000;[Red]#,##0.00000"/>
    <numFmt numFmtId="179" formatCode="#,##0.0000000000000;[Red]#,##0.0000000000000"/>
    <numFmt numFmtId="180" formatCode="#,##0.00;[Red]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mmm/yyyy"/>
  </numFmts>
  <fonts count="60"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i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28"/>
      <color indexed="63"/>
      <name val="Times New Roman"/>
      <family val="1"/>
    </font>
    <font>
      <b/>
      <sz val="14"/>
      <name val="Arial"/>
      <family val="2"/>
    </font>
    <font>
      <b/>
      <i/>
      <sz val="26"/>
      <color indexed="63"/>
      <name val="Times New Roman"/>
      <family val="1"/>
    </font>
    <font>
      <sz val="14"/>
      <name val="Arial"/>
      <family val="2"/>
    </font>
    <font>
      <b/>
      <sz val="14"/>
      <color indexed="23"/>
      <name val="Arial"/>
      <family val="2"/>
    </font>
    <font>
      <sz val="14"/>
      <color indexed="23"/>
      <name val="Arial"/>
      <family val="2"/>
    </font>
    <font>
      <i/>
      <sz val="12"/>
      <color indexed="63"/>
      <name val="Arial"/>
      <family val="2"/>
    </font>
    <font>
      <b/>
      <i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1" fontId="6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74" fontId="13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175" fontId="6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4" fontId="10" fillId="34" borderId="1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right"/>
    </xf>
    <xf numFmtId="177" fontId="14" fillId="0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left" wrapText="1"/>
    </xf>
    <xf numFmtId="14" fontId="1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/>
    </xf>
    <xf numFmtId="178" fontId="18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justify" wrapText="1"/>
    </xf>
    <xf numFmtId="14" fontId="6" fillId="0" borderId="10" xfId="0" applyNumberFormat="1" applyFont="1" applyBorder="1" applyAlignment="1">
      <alignment horizontal="center"/>
    </xf>
    <xf numFmtId="179" fontId="1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34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" fontId="14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justify" vertical="top"/>
    </xf>
    <xf numFmtId="14" fontId="6" fillId="0" borderId="12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right"/>
    </xf>
    <xf numFmtId="14" fontId="14" fillId="0" borderId="14" xfId="0" applyNumberFormat="1" applyFont="1" applyBorder="1" applyAlignment="1">
      <alignment horizontal="right"/>
    </xf>
    <xf numFmtId="14" fontId="14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left"/>
    </xf>
    <xf numFmtId="0" fontId="18" fillId="36" borderId="16" xfId="0" applyFont="1" applyFill="1" applyBorder="1" applyAlignment="1">
      <alignment horizontal="left"/>
    </xf>
    <xf numFmtId="0" fontId="14" fillId="36" borderId="17" xfId="0" applyFont="1" applyFill="1" applyBorder="1" applyAlignment="1">
      <alignment horizontal="left" vertical="center" wrapText="1"/>
    </xf>
    <xf numFmtId="0" fontId="18" fillId="36" borderId="18" xfId="0" applyFont="1" applyFill="1" applyBorder="1" applyAlignment="1">
      <alignment horizontal="left"/>
    </xf>
    <xf numFmtId="0" fontId="18" fillId="36" borderId="19" xfId="0" applyFont="1" applyFill="1" applyBorder="1" applyAlignment="1">
      <alignment horizontal="left"/>
    </xf>
    <xf numFmtId="14" fontId="10" fillId="0" borderId="12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 vertical="center"/>
    </xf>
    <xf numFmtId="1" fontId="14" fillId="35" borderId="13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23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2</xdr:col>
      <xdr:colOff>657225</xdr:colOff>
      <xdr:row>1</xdr:row>
      <xdr:rowOff>200025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29</xdr:row>
      <xdr:rowOff>9525</xdr:rowOff>
    </xdr:from>
    <xdr:to>
      <xdr:col>2</xdr:col>
      <xdr:colOff>657225</xdr:colOff>
      <xdr:row>30</xdr:row>
      <xdr:rowOff>200025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2457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58</xdr:row>
      <xdr:rowOff>9525</xdr:rowOff>
    </xdr:from>
    <xdr:to>
      <xdr:col>2</xdr:col>
      <xdr:colOff>657225</xdr:colOff>
      <xdr:row>59</xdr:row>
      <xdr:rowOff>200025</xdr:rowOff>
    </xdr:to>
    <xdr:pic>
      <xdr:nvPicPr>
        <xdr:cNvPr id="3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23962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87</xdr:row>
      <xdr:rowOff>9525</xdr:rowOff>
    </xdr:from>
    <xdr:to>
      <xdr:col>2</xdr:col>
      <xdr:colOff>657225</xdr:colOff>
      <xdr:row>88</xdr:row>
      <xdr:rowOff>200025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35467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116</xdr:row>
      <xdr:rowOff>9525</xdr:rowOff>
    </xdr:from>
    <xdr:to>
      <xdr:col>2</xdr:col>
      <xdr:colOff>657225</xdr:colOff>
      <xdr:row>117</xdr:row>
      <xdr:rowOff>200025</xdr:rowOff>
    </xdr:to>
    <xdr:pic>
      <xdr:nvPicPr>
        <xdr:cNvPr id="5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46972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145</xdr:row>
      <xdr:rowOff>9525</xdr:rowOff>
    </xdr:from>
    <xdr:to>
      <xdr:col>2</xdr:col>
      <xdr:colOff>657225</xdr:colOff>
      <xdr:row>146</xdr:row>
      <xdr:rowOff>200025</xdr:rowOff>
    </xdr:to>
    <xdr:pic>
      <xdr:nvPicPr>
        <xdr:cNvPr id="6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58477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174</xdr:row>
      <xdr:rowOff>9525</xdr:rowOff>
    </xdr:from>
    <xdr:to>
      <xdr:col>2</xdr:col>
      <xdr:colOff>657225</xdr:colOff>
      <xdr:row>175</xdr:row>
      <xdr:rowOff>200025</xdr:rowOff>
    </xdr:to>
    <xdr:pic>
      <xdr:nvPicPr>
        <xdr:cNvPr id="7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69982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203</xdr:row>
      <xdr:rowOff>9525</xdr:rowOff>
    </xdr:from>
    <xdr:to>
      <xdr:col>2</xdr:col>
      <xdr:colOff>657225</xdr:colOff>
      <xdr:row>204</xdr:row>
      <xdr:rowOff>200025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1487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232</xdr:row>
      <xdr:rowOff>9525</xdr:rowOff>
    </xdr:from>
    <xdr:to>
      <xdr:col>2</xdr:col>
      <xdr:colOff>657225</xdr:colOff>
      <xdr:row>233</xdr:row>
      <xdr:rowOff>200025</xdr:rowOff>
    </xdr:to>
    <xdr:pic>
      <xdr:nvPicPr>
        <xdr:cNvPr id="9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92992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261</xdr:row>
      <xdr:rowOff>9525</xdr:rowOff>
    </xdr:from>
    <xdr:to>
      <xdr:col>2</xdr:col>
      <xdr:colOff>657225</xdr:colOff>
      <xdr:row>262</xdr:row>
      <xdr:rowOff>200025</xdr:rowOff>
    </xdr:to>
    <xdr:pic>
      <xdr:nvPicPr>
        <xdr:cNvPr id="10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5044975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291</xdr:row>
      <xdr:rowOff>9525</xdr:rowOff>
    </xdr:from>
    <xdr:to>
      <xdr:col>2</xdr:col>
      <xdr:colOff>657225</xdr:colOff>
      <xdr:row>293</xdr:row>
      <xdr:rowOff>0</xdr:rowOff>
    </xdr:to>
    <xdr:pic>
      <xdr:nvPicPr>
        <xdr:cNvPr id="11" name="Figura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321950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320</xdr:row>
      <xdr:rowOff>9525</xdr:rowOff>
    </xdr:from>
    <xdr:to>
      <xdr:col>2</xdr:col>
      <xdr:colOff>657225</xdr:colOff>
      <xdr:row>322</xdr:row>
      <xdr:rowOff>0</xdr:rowOff>
    </xdr:to>
    <xdr:pic>
      <xdr:nvPicPr>
        <xdr:cNvPr id="12" name="Figuras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437000"/>
          <a:ext cx="205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657225</xdr:colOff>
      <xdr:row>1</xdr:row>
      <xdr:rowOff>200025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2</xdr:col>
      <xdr:colOff>657225</xdr:colOff>
      <xdr:row>26</xdr:row>
      <xdr:rowOff>0</xdr:rowOff>
    </xdr:to>
    <xdr:pic>
      <xdr:nvPicPr>
        <xdr:cNvPr id="2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530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2</xdr:col>
      <xdr:colOff>657225</xdr:colOff>
      <xdr:row>50</xdr:row>
      <xdr:rowOff>0</xdr:rowOff>
    </xdr:to>
    <xdr:pic>
      <xdr:nvPicPr>
        <xdr:cNvPr id="3" name="Figuras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77277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72</xdr:row>
      <xdr:rowOff>0</xdr:rowOff>
    </xdr:from>
    <xdr:to>
      <xdr:col>2</xdr:col>
      <xdr:colOff>657225</xdr:colOff>
      <xdr:row>73</xdr:row>
      <xdr:rowOff>200025</xdr:rowOff>
    </xdr:to>
    <xdr:pic>
      <xdr:nvPicPr>
        <xdr:cNvPr id="4" name="Figuras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069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96</xdr:row>
      <xdr:rowOff>0</xdr:rowOff>
    </xdr:from>
    <xdr:to>
      <xdr:col>2</xdr:col>
      <xdr:colOff>657225</xdr:colOff>
      <xdr:row>97</xdr:row>
      <xdr:rowOff>200025</xdr:rowOff>
    </xdr:to>
    <xdr:pic>
      <xdr:nvPicPr>
        <xdr:cNvPr id="5" name="Figuras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2029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120</xdr:row>
      <xdr:rowOff>0</xdr:rowOff>
    </xdr:from>
    <xdr:to>
      <xdr:col>2</xdr:col>
      <xdr:colOff>657225</xdr:colOff>
      <xdr:row>121</xdr:row>
      <xdr:rowOff>200025</xdr:rowOff>
    </xdr:to>
    <xdr:pic>
      <xdr:nvPicPr>
        <xdr:cNvPr id="6" name="Figuras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370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144</xdr:row>
      <xdr:rowOff>0</xdr:rowOff>
    </xdr:from>
    <xdr:to>
      <xdr:col>2</xdr:col>
      <xdr:colOff>657225</xdr:colOff>
      <xdr:row>145</xdr:row>
      <xdr:rowOff>200025</xdr:rowOff>
    </xdr:to>
    <xdr:pic>
      <xdr:nvPicPr>
        <xdr:cNvPr id="7" name="Figuras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87115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168</xdr:row>
      <xdr:rowOff>0</xdr:rowOff>
    </xdr:from>
    <xdr:to>
      <xdr:col>2</xdr:col>
      <xdr:colOff>657225</xdr:colOff>
      <xdr:row>170</xdr:row>
      <xdr:rowOff>0</xdr:rowOff>
    </xdr:to>
    <xdr:pic>
      <xdr:nvPicPr>
        <xdr:cNvPr id="8" name="Figuras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196715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192</xdr:row>
      <xdr:rowOff>0</xdr:rowOff>
    </xdr:from>
    <xdr:to>
      <xdr:col>2</xdr:col>
      <xdr:colOff>657225</xdr:colOff>
      <xdr:row>194</xdr:row>
      <xdr:rowOff>0</xdr:rowOff>
    </xdr:to>
    <xdr:pic>
      <xdr:nvPicPr>
        <xdr:cNvPr id="9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30127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217</xdr:row>
      <xdr:rowOff>0</xdr:rowOff>
    </xdr:from>
    <xdr:to>
      <xdr:col>2</xdr:col>
      <xdr:colOff>657225</xdr:colOff>
      <xdr:row>218</xdr:row>
      <xdr:rowOff>200025</xdr:rowOff>
    </xdr:to>
    <xdr:pic>
      <xdr:nvPicPr>
        <xdr:cNvPr id="10" name="Figuras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50259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240</xdr:row>
      <xdr:rowOff>161925</xdr:rowOff>
    </xdr:from>
    <xdr:to>
      <xdr:col>2</xdr:col>
      <xdr:colOff>657225</xdr:colOff>
      <xdr:row>242</xdr:row>
      <xdr:rowOff>200025</xdr:rowOff>
    </xdr:to>
    <xdr:pic>
      <xdr:nvPicPr>
        <xdr:cNvPr id="11" name="Figuras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8838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265</xdr:row>
      <xdr:rowOff>0</xdr:rowOff>
    </xdr:from>
    <xdr:to>
      <xdr:col>2</xdr:col>
      <xdr:colOff>657225</xdr:colOff>
      <xdr:row>266</xdr:row>
      <xdr:rowOff>200025</xdr:rowOff>
    </xdr:to>
    <xdr:pic>
      <xdr:nvPicPr>
        <xdr:cNvPr id="12" name="Figuras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74167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15</xdr:col>
      <xdr:colOff>28575</xdr:colOff>
      <xdr:row>3</xdr:row>
      <xdr:rowOff>942975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4439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2</xdr:col>
      <xdr:colOff>657225</xdr:colOff>
      <xdr:row>1</xdr:row>
      <xdr:rowOff>200025</xdr:rowOff>
    </xdr:to>
    <xdr:pic>
      <xdr:nvPicPr>
        <xdr:cNvPr id="1" name="Figuras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885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9525</xdr:rowOff>
    </xdr:from>
    <xdr:to>
      <xdr:col>2</xdr:col>
      <xdr:colOff>657225</xdr:colOff>
      <xdr:row>25</xdr:row>
      <xdr:rowOff>200025</xdr:rowOff>
    </xdr:to>
    <xdr:pic>
      <xdr:nvPicPr>
        <xdr:cNvPr id="2" name="Figuras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48375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48</xdr:row>
      <xdr:rowOff>9525</xdr:rowOff>
    </xdr:from>
    <xdr:to>
      <xdr:col>2</xdr:col>
      <xdr:colOff>657225</xdr:colOff>
      <xdr:row>49</xdr:row>
      <xdr:rowOff>200025</xdr:rowOff>
    </xdr:to>
    <xdr:pic>
      <xdr:nvPicPr>
        <xdr:cNvPr id="3" name="Figuras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877675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72</xdr:row>
      <xdr:rowOff>9525</xdr:rowOff>
    </xdr:from>
    <xdr:to>
      <xdr:col>2</xdr:col>
      <xdr:colOff>657225</xdr:colOff>
      <xdr:row>73</xdr:row>
      <xdr:rowOff>200025</xdr:rowOff>
    </xdr:to>
    <xdr:pic>
      <xdr:nvPicPr>
        <xdr:cNvPr id="4" name="Figuras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706975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96</xdr:row>
      <xdr:rowOff>9525</xdr:rowOff>
    </xdr:from>
    <xdr:to>
      <xdr:col>2</xdr:col>
      <xdr:colOff>657225</xdr:colOff>
      <xdr:row>97</xdr:row>
      <xdr:rowOff>200025</xdr:rowOff>
    </xdr:to>
    <xdr:pic>
      <xdr:nvPicPr>
        <xdr:cNvPr id="5" name="Figuras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536275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120</xdr:row>
      <xdr:rowOff>9525</xdr:rowOff>
    </xdr:from>
    <xdr:to>
      <xdr:col>2</xdr:col>
      <xdr:colOff>657225</xdr:colOff>
      <xdr:row>121</xdr:row>
      <xdr:rowOff>200025</xdr:rowOff>
    </xdr:to>
    <xdr:pic>
      <xdr:nvPicPr>
        <xdr:cNvPr id="6" name="Figuras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365575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144</xdr:row>
      <xdr:rowOff>9525</xdr:rowOff>
    </xdr:from>
    <xdr:to>
      <xdr:col>2</xdr:col>
      <xdr:colOff>657225</xdr:colOff>
      <xdr:row>145</xdr:row>
      <xdr:rowOff>200025</xdr:rowOff>
    </xdr:to>
    <xdr:pic>
      <xdr:nvPicPr>
        <xdr:cNvPr id="7" name="Figuras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690175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168</xdr:row>
      <xdr:rowOff>9525</xdr:rowOff>
    </xdr:from>
    <xdr:to>
      <xdr:col>2</xdr:col>
      <xdr:colOff>657225</xdr:colOff>
      <xdr:row>169</xdr:row>
      <xdr:rowOff>200025</xdr:rowOff>
    </xdr:to>
    <xdr:pic>
      <xdr:nvPicPr>
        <xdr:cNvPr id="8" name="Figuras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177665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192</xdr:row>
      <xdr:rowOff>9525</xdr:rowOff>
    </xdr:from>
    <xdr:to>
      <xdr:col>2</xdr:col>
      <xdr:colOff>657225</xdr:colOff>
      <xdr:row>193</xdr:row>
      <xdr:rowOff>200025</xdr:rowOff>
    </xdr:to>
    <xdr:pic>
      <xdr:nvPicPr>
        <xdr:cNvPr id="9" name="Figuras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00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216</xdr:row>
      <xdr:rowOff>9525</xdr:rowOff>
    </xdr:from>
    <xdr:to>
      <xdr:col>2</xdr:col>
      <xdr:colOff>657225</xdr:colOff>
      <xdr:row>217</xdr:row>
      <xdr:rowOff>200025</xdr:rowOff>
    </xdr:to>
    <xdr:pic>
      <xdr:nvPicPr>
        <xdr:cNvPr id="10" name="Figuras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347335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240</xdr:row>
      <xdr:rowOff>9525</xdr:rowOff>
    </xdr:from>
    <xdr:to>
      <xdr:col>2</xdr:col>
      <xdr:colOff>657225</xdr:colOff>
      <xdr:row>241</xdr:row>
      <xdr:rowOff>200025</xdr:rowOff>
    </xdr:to>
    <xdr:pic>
      <xdr:nvPicPr>
        <xdr:cNvPr id="11" name="Figuras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932170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264</xdr:row>
      <xdr:rowOff>9525</xdr:rowOff>
    </xdr:from>
    <xdr:to>
      <xdr:col>2</xdr:col>
      <xdr:colOff>657225</xdr:colOff>
      <xdr:row>265</xdr:row>
      <xdr:rowOff>200025</xdr:rowOff>
    </xdr:to>
    <xdr:pic>
      <xdr:nvPicPr>
        <xdr:cNvPr id="12" name="Figuras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17005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657225</xdr:colOff>
      <xdr:row>1</xdr:row>
      <xdr:rowOff>200025</xdr:rowOff>
    </xdr:to>
    <xdr:pic>
      <xdr:nvPicPr>
        <xdr:cNvPr id="1" name="Figuras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2</xdr:col>
      <xdr:colOff>657225</xdr:colOff>
      <xdr:row>26</xdr:row>
      <xdr:rowOff>0</xdr:rowOff>
    </xdr:to>
    <xdr:pic>
      <xdr:nvPicPr>
        <xdr:cNvPr id="2" name="Figuras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530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2</xdr:col>
      <xdr:colOff>657225</xdr:colOff>
      <xdr:row>49</xdr:row>
      <xdr:rowOff>200025</xdr:rowOff>
    </xdr:to>
    <xdr:pic>
      <xdr:nvPicPr>
        <xdr:cNvPr id="3" name="Figuras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2965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72</xdr:row>
      <xdr:rowOff>0</xdr:rowOff>
    </xdr:from>
    <xdr:to>
      <xdr:col>2</xdr:col>
      <xdr:colOff>657225</xdr:colOff>
      <xdr:row>73</xdr:row>
      <xdr:rowOff>200025</xdr:rowOff>
    </xdr:to>
    <xdr:pic>
      <xdr:nvPicPr>
        <xdr:cNvPr id="4" name="Figuras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4400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96</xdr:row>
      <xdr:rowOff>0</xdr:rowOff>
    </xdr:from>
    <xdr:to>
      <xdr:col>2</xdr:col>
      <xdr:colOff>657225</xdr:colOff>
      <xdr:row>98</xdr:row>
      <xdr:rowOff>0</xdr:rowOff>
    </xdr:to>
    <xdr:pic>
      <xdr:nvPicPr>
        <xdr:cNvPr id="5" name="Figuras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5835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120</xdr:row>
      <xdr:rowOff>0</xdr:rowOff>
    </xdr:from>
    <xdr:to>
      <xdr:col>2</xdr:col>
      <xdr:colOff>657225</xdr:colOff>
      <xdr:row>121</xdr:row>
      <xdr:rowOff>200025</xdr:rowOff>
    </xdr:to>
    <xdr:pic>
      <xdr:nvPicPr>
        <xdr:cNvPr id="6" name="Figuras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270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144</xdr:row>
      <xdr:rowOff>0</xdr:rowOff>
    </xdr:from>
    <xdr:to>
      <xdr:col>2</xdr:col>
      <xdr:colOff>657225</xdr:colOff>
      <xdr:row>145</xdr:row>
      <xdr:rowOff>200025</xdr:rowOff>
    </xdr:to>
    <xdr:pic>
      <xdr:nvPicPr>
        <xdr:cNvPr id="7" name="Figuras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8705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168</xdr:row>
      <xdr:rowOff>0</xdr:rowOff>
    </xdr:from>
    <xdr:to>
      <xdr:col>2</xdr:col>
      <xdr:colOff>657225</xdr:colOff>
      <xdr:row>169</xdr:row>
      <xdr:rowOff>200025</xdr:rowOff>
    </xdr:to>
    <xdr:pic>
      <xdr:nvPicPr>
        <xdr:cNvPr id="8" name="Figuras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0140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192</xdr:row>
      <xdr:rowOff>0</xdr:rowOff>
    </xdr:from>
    <xdr:to>
      <xdr:col>2</xdr:col>
      <xdr:colOff>657225</xdr:colOff>
      <xdr:row>194</xdr:row>
      <xdr:rowOff>0</xdr:rowOff>
    </xdr:to>
    <xdr:pic>
      <xdr:nvPicPr>
        <xdr:cNvPr id="9" name="Figuras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11575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216</xdr:row>
      <xdr:rowOff>0</xdr:rowOff>
    </xdr:from>
    <xdr:to>
      <xdr:col>2</xdr:col>
      <xdr:colOff>657225</xdr:colOff>
      <xdr:row>217</xdr:row>
      <xdr:rowOff>200025</xdr:rowOff>
    </xdr:to>
    <xdr:pic>
      <xdr:nvPicPr>
        <xdr:cNvPr id="10" name="Figuras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3010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240</xdr:row>
      <xdr:rowOff>0</xdr:rowOff>
    </xdr:from>
    <xdr:to>
      <xdr:col>2</xdr:col>
      <xdr:colOff>657225</xdr:colOff>
      <xdr:row>242</xdr:row>
      <xdr:rowOff>0</xdr:rowOff>
    </xdr:to>
    <xdr:pic>
      <xdr:nvPicPr>
        <xdr:cNvPr id="11" name="Figuras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4064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264</xdr:row>
      <xdr:rowOff>0</xdr:rowOff>
    </xdr:from>
    <xdr:to>
      <xdr:col>2</xdr:col>
      <xdr:colOff>657225</xdr:colOff>
      <xdr:row>265</xdr:row>
      <xdr:rowOff>200025</xdr:rowOff>
    </xdr:to>
    <xdr:pic>
      <xdr:nvPicPr>
        <xdr:cNvPr id="12" name="Figuras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65118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2</xdr:col>
      <xdr:colOff>657225</xdr:colOff>
      <xdr:row>1</xdr:row>
      <xdr:rowOff>200025</xdr:rowOff>
    </xdr:to>
    <xdr:pic>
      <xdr:nvPicPr>
        <xdr:cNvPr id="1" name="Figuras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962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9525</xdr:rowOff>
    </xdr:from>
    <xdr:to>
      <xdr:col>2</xdr:col>
      <xdr:colOff>657225</xdr:colOff>
      <xdr:row>25</xdr:row>
      <xdr:rowOff>200025</xdr:rowOff>
    </xdr:to>
    <xdr:pic>
      <xdr:nvPicPr>
        <xdr:cNvPr id="2" name="Figuras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483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48</xdr:row>
      <xdr:rowOff>9525</xdr:rowOff>
    </xdr:from>
    <xdr:to>
      <xdr:col>2</xdr:col>
      <xdr:colOff>657225</xdr:colOff>
      <xdr:row>49</xdr:row>
      <xdr:rowOff>200025</xdr:rowOff>
    </xdr:to>
    <xdr:pic>
      <xdr:nvPicPr>
        <xdr:cNvPr id="3" name="Figuras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8776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72</xdr:row>
      <xdr:rowOff>9525</xdr:rowOff>
    </xdr:from>
    <xdr:to>
      <xdr:col>2</xdr:col>
      <xdr:colOff>657225</xdr:colOff>
      <xdr:row>73</xdr:row>
      <xdr:rowOff>200025</xdr:rowOff>
    </xdr:to>
    <xdr:pic>
      <xdr:nvPicPr>
        <xdr:cNvPr id="4" name="Figuras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706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96</xdr:row>
      <xdr:rowOff>9525</xdr:rowOff>
    </xdr:from>
    <xdr:to>
      <xdr:col>2</xdr:col>
      <xdr:colOff>657225</xdr:colOff>
      <xdr:row>97</xdr:row>
      <xdr:rowOff>200025</xdr:rowOff>
    </xdr:to>
    <xdr:pic>
      <xdr:nvPicPr>
        <xdr:cNvPr id="5" name="Figuras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5362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120</xdr:row>
      <xdr:rowOff>9525</xdr:rowOff>
    </xdr:from>
    <xdr:to>
      <xdr:col>2</xdr:col>
      <xdr:colOff>657225</xdr:colOff>
      <xdr:row>121</xdr:row>
      <xdr:rowOff>200025</xdr:rowOff>
    </xdr:to>
    <xdr:pic>
      <xdr:nvPicPr>
        <xdr:cNvPr id="6" name="Figuras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3655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144</xdr:row>
      <xdr:rowOff>9525</xdr:rowOff>
    </xdr:from>
    <xdr:to>
      <xdr:col>2</xdr:col>
      <xdr:colOff>657225</xdr:colOff>
      <xdr:row>145</xdr:row>
      <xdr:rowOff>200025</xdr:rowOff>
    </xdr:to>
    <xdr:pic>
      <xdr:nvPicPr>
        <xdr:cNvPr id="7" name="Figuras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1854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168</xdr:row>
      <xdr:rowOff>9525</xdr:rowOff>
    </xdr:from>
    <xdr:to>
      <xdr:col>2</xdr:col>
      <xdr:colOff>657225</xdr:colOff>
      <xdr:row>169</xdr:row>
      <xdr:rowOff>200025</xdr:rowOff>
    </xdr:to>
    <xdr:pic>
      <xdr:nvPicPr>
        <xdr:cNvPr id="8" name="Figuras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5291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192</xdr:row>
      <xdr:rowOff>9525</xdr:rowOff>
    </xdr:from>
    <xdr:to>
      <xdr:col>2</xdr:col>
      <xdr:colOff>657225</xdr:colOff>
      <xdr:row>193</xdr:row>
      <xdr:rowOff>200025</xdr:rowOff>
    </xdr:to>
    <xdr:pic>
      <xdr:nvPicPr>
        <xdr:cNvPr id="9" name="Figuras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3965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216</xdr:row>
      <xdr:rowOff>9525</xdr:rowOff>
    </xdr:from>
    <xdr:to>
      <xdr:col>2</xdr:col>
      <xdr:colOff>657225</xdr:colOff>
      <xdr:row>218</xdr:row>
      <xdr:rowOff>0</xdr:rowOff>
    </xdr:to>
    <xdr:pic>
      <xdr:nvPicPr>
        <xdr:cNvPr id="10" name="Figuras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639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240</xdr:row>
      <xdr:rowOff>9525</xdr:rowOff>
    </xdr:from>
    <xdr:to>
      <xdr:col>2</xdr:col>
      <xdr:colOff>657225</xdr:colOff>
      <xdr:row>241</xdr:row>
      <xdr:rowOff>200025</xdr:rowOff>
    </xdr:to>
    <xdr:pic>
      <xdr:nvPicPr>
        <xdr:cNvPr id="11" name="Figuras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1313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264</xdr:row>
      <xdr:rowOff>9525</xdr:rowOff>
    </xdr:from>
    <xdr:to>
      <xdr:col>2</xdr:col>
      <xdr:colOff>657225</xdr:colOff>
      <xdr:row>266</xdr:row>
      <xdr:rowOff>0</xdr:rowOff>
    </xdr:to>
    <xdr:pic>
      <xdr:nvPicPr>
        <xdr:cNvPr id="12" name="Figuras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9987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view="pageBreakPreview" zoomScale="75" zoomScaleNormal="50" zoomScaleSheetLayoutView="75" zoomScalePageLayoutView="0" workbookViewId="0" topLeftCell="C319">
      <selection activeCell="F328" sqref="F328"/>
    </sheetView>
  </sheetViews>
  <sheetFormatPr defaultColWidth="9.140625" defaultRowHeight="12.75"/>
  <cols>
    <col min="1" max="1" width="13.421875" style="1" customWidth="1"/>
    <col min="2" max="2" width="8.57421875" style="1" customWidth="1"/>
    <col min="3" max="3" width="12.28125" style="1" customWidth="1"/>
    <col min="4" max="4" width="36.421875" style="1" customWidth="1"/>
    <col min="5" max="5" width="11.28125" style="1" customWidth="1"/>
    <col min="6" max="6" width="11.421875" style="1" customWidth="1"/>
    <col min="7" max="7" width="10.421875" style="1" customWidth="1"/>
    <col min="8" max="8" width="11.28125" style="1" customWidth="1"/>
    <col min="9" max="9" width="11.00390625" style="1" customWidth="1"/>
    <col min="10" max="10" width="13.28125" style="1" customWidth="1"/>
    <col min="11" max="11" width="18.57421875" style="1" customWidth="1"/>
    <col min="12" max="12" width="12.57421875" style="1" customWidth="1"/>
    <col min="13" max="13" width="24.421875" style="1" customWidth="1"/>
    <col min="14" max="16384" width="9.140625" style="1" customWidth="1"/>
  </cols>
  <sheetData>
    <row r="1" spans="1:13" ht="15" customHeight="1">
      <c r="A1" s="76"/>
      <c r="B1" s="76"/>
      <c r="C1" s="76"/>
      <c r="D1" s="77" t="s">
        <v>0</v>
      </c>
      <c r="E1" s="77"/>
      <c r="F1" s="77"/>
      <c r="G1" s="77"/>
      <c r="H1" s="77"/>
      <c r="I1" s="77"/>
      <c r="J1" s="77"/>
      <c r="K1" s="2" t="s">
        <v>1</v>
      </c>
      <c r="L1" s="78">
        <v>2007</v>
      </c>
      <c r="M1" s="78"/>
    </row>
    <row r="2" spans="1:13" ht="15.75">
      <c r="A2" s="76"/>
      <c r="B2" s="76"/>
      <c r="C2" s="76"/>
      <c r="D2" s="77"/>
      <c r="E2" s="77"/>
      <c r="F2" s="77"/>
      <c r="G2" s="77"/>
      <c r="H2" s="77"/>
      <c r="I2" s="77"/>
      <c r="J2" s="77"/>
      <c r="K2" s="2" t="s">
        <v>2</v>
      </c>
      <c r="L2" s="78" t="s">
        <v>3</v>
      </c>
      <c r="M2" s="78"/>
    </row>
    <row r="3" spans="1:13" ht="15" customHeight="1">
      <c r="A3" s="79" t="s">
        <v>4</v>
      </c>
      <c r="B3" s="79" t="s">
        <v>5</v>
      </c>
      <c r="C3" s="79" t="s">
        <v>6</v>
      </c>
      <c r="D3" s="79" t="s">
        <v>7</v>
      </c>
      <c r="E3" s="80" t="s">
        <v>8</v>
      </c>
      <c r="F3" s="80"/>
      <c r="G3" s="80"/>
      <c r="H3" s="80" t="s">
        <v>9</v>
      </c>
      <c r="I3" s="80"/>
      <c r="J3" s="80"/>
      <c r="K3" s="80" t="s">
        <v>10</v>
      </c>
      <c r="L3" s="80"/>
      <c r="M3" s="80"/>
    </row>
    <row r="4" spans="1:13" ht="45">
      <c r="A4" s="79"/>
      <c r="B4" s="79"/>
      <c r="C4" s="79"/>
      <c r="D4" s="79"/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</row>
    <row r="5" spans="1:13" ht="15.75">
      <c r="A5" s="4"/>
      <c r="B5" s="5"/>
      <c r="C5" s="5"/>
      <c r="D5" s="6" t="s">
        <v>20</v>
      </c>
      <c r="E5" s="7"/>
      <c r="F5" s="8"/>
      <c r="G5" s="8"/>
      <c r="H5" s="7"/>
      <c r="I5" s="5"/>
      <c r="J5" s="8"/>
      <c r="K5" s="9">
        <v>542.7</v>
      </c>
      <c r="L5" s="10">
        <f aca="true" t="shared" si="0" ref="L5:L27">M5*K5</f>
        <v>1318.7610000000002</v>
      </c>
      <c r="M5" s="11">
        <v>2.43</v>
      </c>
    </row>
    <row r="6" spans="1:13" ht="15.75">
      <c r="A6" s="4">
        <v>39090</v>
      </c>
      <c r="B6" s="5"/>
      <c r="C6" s="5"/>
      <c r="D6" s="12" t="s">
        <v>21</v>
      </c>
      <c r="E6" s="5"/>
      <c r="F6" s="13"/>
      <c r="G6" s="13"/>
      <c r="H6" s="5">
        <v>1409</v>
      </c>
      <c r="I6" s="14">
        <v>40</v>
      </c>
      <c r="J6" s="8">
        <f aca="true" t="shared" si="1" ref="J6:J27">I6*M6</f>
        <v>97.2</v>
      </c>
      <c r="K6" s="9">
        <f aca="true" t="shared" si="2" ref="K6:K27">K5-I6</f>
        <v>502.70000000000005</v>
      </c>
      <c r="L6" s="10">
        <f t="shared" si="0"/>
        <v>1221.5610000000001</v>
      </c>
      <c r="M6" s="11">
        <v>2.43</v>
      </c>
    </row>
    <row r="7" spans="1:13" ht="15.75">
      <c r="A7" s="4">
        <v>39091</v>
      </c>
      <c r="B7" s="15"/>
      <c r="C7" s="16"/>
      <c r="D7" s="12" t="s">
        <v>22</v>
      </c>
      <c r="E7" s="17"/>
      <c r="F7" s="18"/>
      <c r="G7" s="19"/>
      <c r="H7" s="15">
        <v>1417</v>
      </c>
      <c r="I7" s="20">
        <v>10</v>
      </c>
      <c r="J7" s="8">
        <f t="shared" si="1"/>
        <v>24.3</v>
      </c>
      <c r="K7" s="9">
        <f t="shared" si="2"/>
        <v>492.70000000000005</v>
      </c>
      <c r="L7" s="10">
        <f t="shared" si="0"/>
        <v>1197.2610000000002</v>
      </c>
      <c r="M7" s="11">
        <v>2.43</v>
      </c>
    </row>
    <row r="8" spans="1:13" ht="15.75">
      <c r="A8" s="4">
        <v>39097</v>
      </c>
      <c r="B8" s="5"/>
      <c r="C8" s="5"/>
      <c r="D8" s="12" t="s">
        <v>21</v>
      </c>
      <c r="E8" s="5"/>
      <c r="F8" s="13"/>
      <c r="G8" s="13"/>
      <c r="H8" s="5">
        <v>1418</v>
      </c>
      <c r="I8" s="14">
        <v>40</v>
      </c>
      <c r="J8" s="8">
        <f t="shared" si="1"/>
        <v>97.2</v>
      </c>
      <c r="K8" s="9">
        <f t="shared" si="2"/>
        <v>452.70000000000005</v>
      </c>
      <c r="L8" s="10">
        <f t="shared" si="0"/>
        <v>1100.0610000000001</v>
      </c>
      <c r="M8" s="11">
        <v>2.43</v>
      </c>
    </row>
    <row r="9" spans="1:13" ht="15.75">
      <c r="A9" s="4">
        <v>39107</v>
      </c>
      <c r="B9" s="5"/>
      <c r="C9" s="5"/>
      <c r="D9" s="12" t="s">
        <v>21</v>
      </c>
      <c r="E9" s="5"/>
      <c r="F9" s="13"/>
      <c r="G9" s="13"/>
      <c r="H9" s="5">
        <v>1419</v>
      </c>
      <c r="I9" s="14">
        <v>40</v>
      </c>
      <c r="J9" s="8">
        <f t="shared" si="1"/>
        <v>97.2</v>
      </c>
      <c r="K9" s="9">
        <f t="shared" si="2"/>
        <v>412.70000000000005</v>
      </c>
      <c r="L9" s="10">
        <f t="shared" si="0"/>
        <v>1002.8610000000002</v>
      </c>
      <c r="M9" s="11">
        <v>2.43</v>
      </c>
    </row>
    <row r="10" spans="1:13" ht="15.75">
      <c r="A10" s="4"/>
      <c r="B10" s="5"/>
      <c r="C10" s="5"/>
      <c r="D10" s="12"/>
      <c r="E10" s="5"/>
      <c r="F10" s="13"/>
      <c r="G10" s="13"/>
      <c r="H10" s="5"/>
      <c r="I10" s="14"/>
      <c r="J10" s="8">
        <f t="shared" si="1"/>
        <v>0</v>
      </c>
      <c r="K10" s="9">
        <f t="shared" si="2"/>
        <v>412.70000000000005</v>
      </c>
      <c r="L10" s="10">
        <f t="shared" si="0"/>
        <v>1002.8610000000002</v>
      </c>
      <c r="M10" s="11">
        <v>2.43</v>
      </c>
    </row>
    <row r="11" spans="1:13" ht="15.75">
      <c r="A11" s="4"/>
      <c r="B11" s="5"/>
      <c r="C11" s="5"/>
      <c r="D11" s="21"/>
      <c r="E11" s="5"/>
      <c r="F11" s="13"/>
      <c r="G11" s="13"/>
      <c r="H11" s="5"/>
      <c r="I11" s="14"/>
      <c r="J11" s="8">
        <f t="shared" si="1"/>
        <v>0</v>
      </c>
      <c r="K11" s="9">
        <f t="shared" si="2"/>
        <v>412.70000000000005</v>
      </c>
      <c r="L11" s="10">
        <f t="shared" si="0"/>
        <v>1002.8610000000002</v>
      </c>
      <c r="M11" s="11">
        <v>2.43</v>
      </c>
    </row>
    <row r="12" spans="1:13" ht="15.75">
      <c r="A12" s="4"/>
      <c r="B12" s="5"/>
      <c r="C12" s="5"/>
      <c r="D12" s="21"/>
      <c r="E12" s="5"/>
      <c r="F12" s="13"/>
      <c r="G12" s="13"/>
      <c r="H12" s="5"/>
      <c r="I12" s="14"/>
      <c r="J12" s="8">
        <f t="shared" si="1"/>
        <v>0</v>
      </c>
      <c r="K12" s="9">
        <f t="shared" si="2"/>
        <v>412.70000000000005</v>
      </c>
      <c r="L12" s="10">
        <f t="shared" si="0"/>
        <v>1002.8610000000002</v>
      </c>
      <c r="M12" s="11">
        <v>2.43</v>
      </c>
    </row>
    <row r="13" spans="1:13" ht="15.75">
      <c r="A13" s="4"/>
      <c r="B13" s="5"/>
      <c r="C13" s="5"/>
      <c r="D13" s="21"/>
      <c r="E13" s="5"/>
      <c r="F13" s="13"/>
      <c r="G13" s="13"/>
      <c r="H13" s="5"/>
      <c r="I13" s="14"/>
      <c r="J13" s="8">
        <f t="shared" si="1"/>
        <v>0</v>
      </c>
      <c r="K13" s="9">
        <f t="shared" si="2"/>
        <v>412.70000000000005</v>
      </c>
      <c r="L13" s="10">
        <f t="shared" si="0"/>
        <v>1002.8610000000002</v>
      </c>
      <c r="M13" s="11">
        <v>2.43</v>
      </c>
    </row>
    <row r="14" spans="1:13" ht="15.75">
      <c r="A14" s="4"/>
      <c r="B14" s="5"/>
      <c r="C14" s="5"/>
      <c r="D14" s="21"/>
      <c r="E14" s="5"/>
      <c r="F14" s="13"/>
      <c r="G14" s="13"/>
      <c r="H14" s="5"/>
      <c r="I14" s="14"/>
      <c r="J14" s="22">
        <f t="shared" si="1"/>
        <v>0</v>
      </c>
      <c r="K14" s="9">
        <f t="shared" si="2"/>
        <v>412.70000000000005</v>
      </c>
      <c r="L14" s="10">
        <f t="shared" si="0"/>
        <v>1002.8610000000002</v>
      </c>
      <c r="M14" s="11">
        <v>2.43</v>
      </c>
    </row>
    <row r="15" spans="1:13" ht="15.75">
      <c r="A15" s="4"/>
      <c r="B15" s="5"/>
      <c r="C15" s="5"/>
      <c r="D15" s="21"/>
      <c r="E15" s="5"/>
      <c r="F15" s="13"/>
      <c r="G15" s="13"/>
      <c r="H15" s="5"/>
      <c r="I15" s="14"/>
      <c r="J15" s="8">
        <f t="shared" si="1"/>
        <v>0</v>
      </c>
      <c r="K15" s="9">
        <f t="shared" si="2"/>
        <v>412.70000000000005</v>
      </c>
      <c r="L15" s="10">
        <f t="shared" si="0"/>
        <v>1002.8610000000002</v>
      </c>
      <c r="M15" s="11">
        <v>2.43</v>
      </c>
    </row>
    <row r="16" spans="1:13" ht="15.75">
      <c r="A16" s="4"/>
      <c r="B16" s="5"/>
      <c r="C16" s="5"/>
      <c r="D16" s="21"/>
      <c r="E16" s="5"/>
      <c r="F16" s="13"/>
      <c r="G16" s="13"/>
      <c r="H16" s="5"/>
      <c r="I16" s="14"/>
      <c r="J16" s="8">
        <f t="shared" si="1"/>
        <v>0</v>
      </c>
      <c r="K16" s="9">
        <f t="shared" si="2"/>
        <v>412.70000000000005</v>
      </c>
      <c r="L16" s="10">
        <f t="shared" si="0"/>
        <v>1002.8610000000002</v>
      </c>
      <c r="M16" s="11">
        <v>2.43</v>
      </c>
    </row>
    <row r="17" spans="1:13" ht="15.75">
      <c r="A17" s="4"/>
      <c r="B17" s="5"/>
      <c r="C17" s="5"/>
      <c r="D17" s="21"/>
      <c r="E17" s="5"/>
      <c r="F17" s="13"/>
      <c r="G17" s="13"/>
      <c r="H17" s="5"/>
      <c r="I17" s="14"/>
      <c r="J17" s="8">
        <f t="shared" si="1"/>
        <v>0</v>
      </c>
      <c r="K17" s="9">
        <f t="shared" si="2"/>
        <v>412.70000000000005</v>
      </c>
      <c r="L17" s="10">
        <f t="shared" si="0"/>
        <v>1002.8610000000002</v>
      </c>
      <c r="M17" s="11">
        <v>2.43</v>
      </c>
    </row>
    <row r="18" spans="1:13" ht="15.75">
      <c r="A18" s="4"/>
      <c r="B18" s="5"/>
      <c r="C18" s="5"/>
      <c r="D18" s="21"/>
      <c r="E18" s="5"/>
      <c r="F18" s="13"/>
      <c r="G18" s="13"/>
      <c r="H18" s="5"/>
      <c r="I18" s="14"/>
      <c r="J18" s="8">
        <f t="shared" si="1"/>
        <v>0</v>
      </c>
      <c r="K18" s="9">
        <f t="shared" si="2"/>
        <v>412.70000000000005</v>
      </c>
      <c r="L18" s="10">
        <f t="shared" si="0"/>
        <v>1002.8610000000002</v>
      </c>
      <c r="M18" s="11">
        <v>2.43</v>
      </c>
    </row>
    <row r="19" spans="1:13" ht="15.75">
      <c r="A19" s="4"/>
      <c r="B19" s="5"/>
      <c r="C19" s="5"/>
      <c r="D19" s="21"/>
      <c r="E19" s="5"/>
      <c r="F19" s="13"/>
      <c r="G19" s="13"/>
      <c r="H19" s="5"/>
      <c r="I19" s="14"/>
      <c r="J19" s="8">
        <f t="shared" si="1"/>
        <v>0</v>
      </c>
      <c r="K19" s="9">
        <f t="shared" si="2"/>
        <v>412.70000000000005</v>
      </c>
      <c r="L19" s="10">
        <f t="shared" si="0"/>
        <v>1002.8610000000002</v>
      </c>
      <c r="M19" s="11">
        <v>2.43</v>
      </c>
    </row>
    <row r="20" spans="1:13" ht="15.75">
      <c r="A20" s="4"/>
      <c r="B20" s="5"/>
      <c r="C20" s="5"/>
      <c r="D20" s="21"/>
      <c r="E20" s="5"/>
      <c r="F20" s="13"/>
      <c r="G20" s="13"/>
      <c r="H20" s="5"/>
      <c r="I20" s="14"/>
      <c r="J20" s="8">
        <f t="shared" si="1"/>
        <v>0</v>
      </c>
      <c r="K20" s="9">
        <f t="shared" si="2"/>
        <v>412.70000000000005</v>
      </c>
      <c r="L20" s="10">
        <f t="shared" si="0"/>
        <v>1002.8610000000002</v>
      </c>
      <c r="M20" s="11">
        <v>2.43</v>
      </c>
    </row>
    <row r="21" spans="1:13" ht="15.75">
      <c r="A21" s="4"/>
      <c r="B21" s="5"/>
      <c r="C21" s="5"/>
      <c r="D21" s="21"/>
      <c r="E21" s="5"/>
      <c r="F21" s="13"/>
      <c r="G21" s="13"/>
      <c r="H21" s="5"/>
      <c r="I21" s="14"/>
      <c r="J21" s="8">
        <f t="shared" si="1"/>
        <v>0</v>
      </c>
      <c r="K21" s="9">
        <f t="shared" si="2"/>
        <v>412.70000000000005</v>
      </c>
      <c r="L21" s="10">
        <f t="shared" si="0"/>
        <v>1002.8610000000002</v>
      </c>
      <c r="M21" s="11">
        <v>2.43</v>
      </c>
    </row>
    <row r="22" spans="1:13" ht="15.75">
      <c r="A22" s="4"/>
      <c r="B22" s="5"/>
      <c r="C22" s="5"/>
      <c r="D22" s="21"/>
      <c r="E22" s="5"/>
      <c r="F22" s="13"/>
      <c r="G22" s="13"/>
      <c r="H22" s="5"/>
      <c r="I22" s="14"/>
      <c r="J22" s="8">
        <f t="shared" si="1"/>
        <v>0</v>
      </c>
      <c r="K22" s="9">
        <f t="shared" si="2"/>
        <v>412.70000000000005</v>
      </c>
      <c r="L22" s="10">
        <f t="shared" si="0"/>
        <v>1002.8610000000002</v>
      </c>
      <c r="M22" s="11">
        <v>2.43</v>
      </c>
    </row>
    <row r="23" spans="1:13" ht="15.75">
      <c r="A23" s="4"/>
      <c r="B23" s="5"/>
      <c r="C23" s="5"/>
      <c r="D23" s="21"/>
      <c r="E23" s="5"/>
      <c r="F23" s="13"/>
      <c r="G23" s="13"/>
      <c r="H23" s="5"/>
      <c r="I23" s="14"/>
      <c r="J23" s="8">
        <f t="shared" si="1"/>
        <v>0</v>
      </c>
      <c r="K23" s="9">
        <f t="shared" si="2"/>
        <v>412.70000000000005</v>
      </c>
      <c r="L23" s="10">
        <f t="shared" si="0"/>
        <v>1002.8610000000002</v>
      </c>
      <c r="M23" s="11">
        <v>2.43</v>
      </c>
    </row>
    <row r="24" spans="1:13" ht="15.75">
      <c r="A24" s="4"/>
      <c r="B24" s="5"/>
      <c r="C24" s="5"/>
      <c r="D24" s="21"/>
      <c r="E24" s="5"/>
      <c r="F24" s="13"/>
      <c r="G24" s="13"/>
      <c r="H24" s="5"/>
      <c r="I24" s="14"/>
      <c r="J24" s="8">
        <f t="shared" si="1"/>
        <v>0</v>
      </c>
      <c r="K24" s="9">
        <f t="shared" si="2"/>
        <v>412.70000000000005</v>
      </c>
      <c r="L24" s="10">
        <f t="shared" si="0"/>
        <v>1002.8610000000002</v>
      </c>
      <c r="M24" s="11">
        <v>2.43</v>
      </c>
    </row>
    <row r="25" spans="1:13" ht="15.75">
      <c r="A25" s="4"/>
      <c r="B25" s="5"/>
      <c r="C25" s="5"/>
      <c r="D25" s="21"/>
      <c r="E25" s="5"/>
      <c r="F25" s="13"/>
      <c r="G25" s="13"/>
      <c r="H25" s="5"/>
      <c r="I25" s="14"/>
      <c r="J25" s="8">
        <f t="shared" si="1"/>
        <v>0</v>
      </c>
      <c r="K25" s="9">
        <f t="shared" si="2"/>
        <v>412.70000000000005</v>
      </c>
      <c r="L25" s="10">
        <f t="shared" si="0"/>
        <v>1002.8610000000002</v>
      </c>
      <c r="M25" s="11">
        <v>2.43</v>
      </c>
    </row>
    <row r="26" spans="1:13" ht="15.75">
      <c r="A26" s="4"/>
      <c r="B26" s="5"/>
      <c r="C26" s="5"/>
      <c r="D26" s="21"/>
      <c r="E26" s="5"/>
      <c r="F26" s="13"/>
      <c r="G26" s="13"/>
      <c r="H26" s="5"/>
      <c r="I26" s="14"/>
      <c r="J26" s="8">
        <f t="shared" si="1"/>
        <v>0</v>
      </c>
      <c r="K26" s="9">
        <f t="shared" si="2"/>
        <v>412.70000000000005</v>
      </c>
      <c r="L26" s="10">
        <f t="shared" si="0"/>
        <v>1002.8610000000002</v>
      </c>
      <c r="M26" s="11">
        <v>2.43</v>
      </c>
    </row>
    <row r="27" spans="1:13" ht="15.75">
      <c r="A27" s="4"/>
      <c r="B27" s="5"/>
      <c r="C27" s="5"/>
      <c r="D27" s="21"/>
      <c r="E27" s="5"/>
      <c r="F27" s="13"/>
      <c r="G27" s="13"/>
      <c r="H27" s="5"/>
      <c r="I27" s="14"/>
      <c r="J27" s="8">
        <f t="shared" si="1"/>
        <v>0</v>
      </c>
      <c r="K27" s="9">
        <f t="shared" si="2"/>
        <v>412.70000000000005</v>
      </c>
      <c r="L27" s="10">
        <f t="shared" si="0"/>
        <v>1002.8610000000002</v>
      </c>
      <c r="M27" s="11">
        <v>2.43</v>
      </c>
    </row>
    <row r="28" spans="1:13" ht="15.75">
      <c r="A28" s="4"/>
      <c r="B28" s="5"/>
      <c r="C28" s="5"/>
      <c r="D28" s="21"/>
      <c r="E28" s="5"/>
      <c r="F28" s="13"/>
      <c r="G28" s="13"/>
      <c r="H28" s="5"/>
      <c r="I28" s="23">
        <f>SUM(I6:I27)</f>
        <v>130</v>
      </c>
      <c r="J28" s="24">
        <f>SUM(J6:J27)</f>
        <v>315.9</v>
      </c>
      <c r="K28" s="9"/>
      <c r="L28" s="8"/>
      <c r="M28" s="11"/>
    </row>
    <row r="30" spans="1:13" ht="15" customHeight="1">
      <c r="A30" s="76"/>
      <c r="B30" s="76"/>
      <c r="C30" s="76"/>
      <c r="D30" s="77" t="s">
        <v>0</v>
      </c>
      <c r="E30" s="77"/>
      <c r="F30" s="77"/>
      <c r="G30" s="77"/>
      <c r="H30" s="77"/>
      <c r="I30" s="77"/>
      <c r="J30" s="77"/>
      <c r="K30" s="2" t="s">
        <v>1</v>
      </c>
      <c r="L30" s="78">
        <v>2007</v>
      </c>
      <c r="M30" s="78"/>
    </row>
    <row r="31" spans="1:13" ht="15.75">
      <c r="A31" s="76"/>
      <c r="B31" s="76"/>
      <c r="C31" s="76"/>
      <c r="D31" s="77"/>
      <c r="E31" s="77"/>
      <c r="F31" s="77"/>
      <c r="G31" s="77"/>
      <c r="H31" s="77"/>
      <c r="I31" s="77"/>
      <c r="J31" s="77"/>
      <c r="K31" s="2" t="s">
        <v>2</v>
      </c>
      <c r="L31" s="78" t="s">
        <v>23</v>
      </c>
      <c r="M31" s="78"/>
    </row>
    <row r="32" spans="1:13" ht="15" customHeight="1">
      <c r="A32" s="79" t="s">
        <v>4</v>
      </c>
      <c r="B32" s="79" t="s">
        <v>5</v>
      </c>
      <c r="C32" s="79" t="s">
        <v>6</v>
      </c>
      <c r="D32" s="79" t="s">
        <v>7</v>
      </c>
      <c r="E32" s="80" t="s">
        <v>8</v>
      </c>
      <c r="F32" s="80"/>
      <c r="G32" s="80"/>
      <c r="H32" s="80" t="s">
        <v>9</v>
      </c>
      <c r="I32" s="80"/>
      <c r="J32" s="80"/>
      <c r="K32" s="80" t="s">
        <v>10</v>
      </c>
      <c r="L32" s="80"/>
      <c r="M32" s="80"/>
    </row>
    <row r="33" spans="1:13" ht="45">
      <c r="A33" s="79"/>
      <c r="B33" s="79"/>
      <c r="C33" s="79"/>
      <c r="D33" s="79"/>
      <c r="E33" s="3" t="s">
        <v>11</v>
      </c>
      <c r="F33" s="3" t="s">
        <v>12</v>
      </c>
      <c r="G33" s="3" t="s">
        <v>13</v>
      </c>
      <c r="H33" s="3" t="s">
        <v>14</v>
      </c>
      <c r="I33" s="3" t="s">
        <v>15</v>
      </c>
      <c r="J33" s="3" t="s">
        <v>16</v>
      </c>
      <c r="K33" s="3" t="s">
        <v>17</v>
      </c>
      <c r="L33" s="3" t="s">
        <v>18</v>
      </c>
      <c r="M33" s="3" t="s">
        <v>19</v>
      </c>
    </row>
    <row r="34" spans="1:13" ht="15.75">
      <c r="A34" s="4"/>
      <c r="B34" s="5"/>
      <c r="C34" s="5"/>
      <c r="D34" s="6" t="s">
        <v>20</v>
      </c>
      <c r="E34" s="7"/>
      <c r="F34" s="8"/>
      <c r="G34" s="8"/>
      <c r="H34" s="7"/>
      <c r="I34" s="5"/>
      <c r="J34" s="8"/>
      <c r="K34" s="9">
        <v>412.7</v>
      </c>
      <c r="L34" s="10">
        <f aca="true" t="shared" si="3" ref="L34:L56">M34*K34</f>
        <v>1002.861</v>
      </c>
      <c r="M34" s="11">
        <v>2.43</v>
      </c>
    </row>
    <row r="35" spans="1:13" ht="15.75">
      <c r="A35" s="4">
        <v>39118</v>
      </c>
      <c r="B35" s="5"/>
      <c r="C35" s="5"/>
      <c r="D35" s="12" t="s">
        <v>21</v>
      </c>
      <c r="E35" s="5"/>
      <c r="F35" s="13"/>
      <c r="G35" s="13"/>
      <c r="H35" s="5">
        <v>1421</v>
      </c>
      <c r="I35" s="14">
        <v>40</v>
      </c>
      <c r="J35" s="8">
        <f aca="true" t="shared" si="4" ref="J35:J56">I35*M35</f>
        <v>97.2</v>
      </c>
      <c r="K35" s="9">
        <f aca="true" t="shared" si="5" ref="K35:K56">K34-I35</f>
        <v>372.7</v>
      </c>
      <c r="L35" s="10">
        <f t="shared" si="3"/>
        <v>905.6610000000001</v>
      </c>
      <c r="M35" s="11">
        <v>2.43</v>
      </c>
    </row>
    <row r="36" spans="1:13" ht="15.75">
      <c r="A36" s="4">
        <v>39121</v>
      </c>
      <c r="B36" s="15"/>
      <c r="C36" s="16"/>
      <c r="D36" s="12" t="s">
        <v>22</v>
      </c>
      <c r="E36" s="17"/>
      <c r="F36" s="18"/>
      <c r="G36" s="19"/>
      <c r="H36" s="15">
        <v>1422</v>
      </c>
      <c r="I36" s="20">
        <v>10</v>
      </c>
      <c r="J36" s="8">
        <f t="shared" si="4"/>
        <v>24.3</v>
      </c>
      <c r="K36" s="9">
        <f t="shared" si="5"/>
        <v>362.7</v>
      </c>
      <c r="L36" s="10">
        <f t="shared" si="3"/>
        <v>881.361</v>
      </c>
      <c r="M36" s="11">
        <v>2.43</v>
      </c>
    </row>
    <row r="37" spans="1:13" ht="15.75">
      <c r="A37" s="4">
        <v>39127</v>
      </c>
      <c r="B37" s="5"/>
      <c r="C37" s="5"/>
      <c r="D37" s="12" t="s">
        <v>21</v>
      </c>
      <c r="E37" s="5"/>
      <c r="F37" s="13"/>
      <c r="G37" s="13"/>
      <c r="H37" s="5">
        <v>1424</v>
      </c>
      <c r="I37" s="14">
        <v>40</v>
      </c>
      <c r="J37" s="8">
        <f t="shared" si="4"/>
        <v>97.2</v>
      </c>
      <c r="K37" s="9">
        <f t="shared" si="5"/>
        <v>322.7</v>
      </c>
      <c r="L37" s="10">
        <f t="shared" si="3"/>
        <v>784.1610000000001</v>
      </c>
      <c r="M37" s="11">
        <v>2.43</v>
      </c>
    </row>
    <row r="38" spans="1:13" ht="15.75">
      <c r="A38" s="4">
        <v>39140</v>
      </c>
      <c r="B38" s="5"/>
      <c r="C38" s="5"/>
      <c r="D38" s="12" t="s">
        <v>21</v>
      </c>
      <c r="E38" s="5"/>
      <c r="F38" s="13"/>
      <c r="G38" s="13"/>
      <c r="H38" s="5">
        <v>1426</v>
      </c>
      <c r="I38" s="14">
        <v>40</v>
      </c>
      <c r="J38" s="8">
        <f t="shared" si="4"/>
        <v>97.2</v>
      </c>
      <c r="K38" s="9">
        <f t="shared" si="5"/>
        <v>282.7</v>
      </c>
      <c r="L38" s="10">
        <f t="shared" si="3"/>
        <v>686.961</v>
      </c>
      <c r="M38" s="11">
        <v>2.43</v>
      </c>
    </row>
    <row r="39" spans="1:13" ht="15.75">
      <c r="A39" s="4"/>
      <c r="B39" s="5"/>
      <c r="C39" s="5"/>
      <c r="D39" s="12"/>
      <c r="E39" s="5"/>
      <c r="F39" s="13"/>
      <c r="G39" s="13"/>
      <c r="H39" s="5"/>
      <c r="I39" s="14"/>
      <c r="J39" s="8">
        <f t="shared" si="4"/>
        <v>0</v>
      </c>
      <c r="K39" s="9">
        <f t="shared" si="5"/>
        <v>282.7</v>
      </c>
      <c r="L39" s="10">
        <f t="shared" si="3"/>
        <v>686.961</v>
      </c>
      <c r="M39" s="11">
        <v>2.43</v>
      </c>
    </row>
    <row r="40" spans="1:13" ht="15.75">
      <c r="A40" s="4"/>
      <c r="B40" s="5"/>
      <c r="C40" s="5"/>
      <c r="D40" s="21"/>
      <c r="E40" s="5"/>
      <c r="F40" s="13"/>
      <c r="G40" s="13"/>
      <c r="H40" s="5"/>
      <c r="I40" s="14"/>
      <c r="J40" s="8">
        <f t="shared" si="4"/>
        <v>0</v>
      </c>
      <c r="K40" s="9">
        <f t="shared" si="5"/>
        <v>282.7</v>
      </c>
      <c r="L40" s="10">
        <f t="shared" si="3"/>
        <v>686.961</v>
      </c>
      <c r="M40" s="11">
        <v>2.43</v>
      </c>
    </row>
    <row r="41" spans="1:13" ht="15.75">
      <c r="A41" s="4"/>
      <c r="B41" s="5"/>
      <c r="C41" s="5"/>
      <c r="D41" s="21"/>
      <c r="E41" s="5"/>
      <c r="F41" s="13"/>
      <c r="G41" s="13"/>
      <c r="H41" s="5"/>
      <c r="I41" s="14"/>
      <c r="J41" s="8">
        <f t="shared" si="4"/>
        <v>0</v>
      </c>
      <c r="K41" s="9">
        <f t="shared" si="5"/>
        <v>282.7</v>
      </c>
      <c r="L41" s="10">
        <f t="shared" si="3"/>
        <v>686.961</v>
      </c>
      <c r="M41" s="11">
        <v>2.43</v>
      </c>
    </row>
    <row r="42" spans="1:13" ht="15.75">
      <c r="A42" s="4"/>
      <c r="B42" s="5"/>
      <c r="C42" s="5"/>
      <c r="D42" s="21"/>
      <c r="E42" s="5"/>
      <c r="F42" s="13"/>
      <c r="G42" s="13"/>
      <c r="H42" s="5"/>
      <c r="I42" s="14"/>
      <c r="J42" s="8">
        <f t="shared" si="4"/>
        <v>0</v>
      </c>
      <c r="K42" s="9">
        <f t="shared" si="5"/>
        <v>282.7</v>
      </c>
      <c r="L42" s="10">
        <f t="shared" si="3"/>
        <v>686.961</v>
      </c>
      <c r="M42" s="11">
        <v>2.43</v>
      </c>
    </row>
    <row r="43" spans="1:13" ht="15.75">
      <c r="A43" s="4"/>
      <c r="B43" s="5"/>
      <c r="C43" s="5"/>
      <c r="D43" s="21"/>
      <c r="E43" s="5"/>
      <c r="F43" s="13"/>
      <c r="G43" s="13"/>
      <c r="H43" s="5"/>
      <c r="I43" s="14"/>
      <c r="J43" s="22">
        <f t="shared" si="4"/>
        <v>0</v>
      </c>
      <c r="K43" s="9">
        <f t="shared" si="5"/>
        <v>282.7</v>
      </c>
      <c r="L43" s="10">
        <f t="shared" si="3"/>
        <v>686.961</v>
      </c>
      <c r="M43" s="11">
        <v>2.43</v>
      </c>
    </row>
    <row r="44" spans="1:13" ht="15.75">
      <c r="A44" s="4"/>
      <c r="B44" s="5"/>
      <c r="C44" s="5"/>
      <c r="D44" s="21"/>
      <c r="E44" s="5"/>
      <c r="F44" s="13"/>
      <c r="G44" s="13"/>
      <c r="H44" s="5"/>
      <c r="I44" s="14"/>
      <c r="J44" s="8">
        <f t="shared" si="4"/>
        <v>0</v>
      </c>
      <c r="K44" s="9">
        <f t="shared" si="5"/>
        <v>282.7</v>
      </c>
      <c r="L44" s="10">
        <f t="shared" si="3"/>
        <v>686.961</v>
      </c>
      <c r="M44" s="11">
        <v>2.43</v>
      </c>
    </row>
    <row r="45" spans="1:13" ht="15.75">
      <c r="A45" s="4"/>
      <c r="B45" s="5"/>
      <c r="C45" s="5"/>
      <c r="D45" s="21"/>
      <c r="E45" s="5"/>
      <c r="F45" s="13"/>
      <c r="G45" s="13"/>
      <c r="H45" s="5"/>
      <c r="I45" s="14"/>
      <c r="J45" s="8">
        <f t="shared" si="4"/>
        <v>0</v>
      </c>
      <c r="K45" s="9">
        <f t="shared" si="5"/>
        <v>282.7</v>
      </c>
      <c r="L45" s="10">
        <f t="shared" si="3"/>
        <v>686.961</v>
      </c>
      <c r="M45" s="11">
        <v>2.43</v>
      </c>
    </row>
    <row r="46" spans="1:13" ht="15.75">
      <c r="A46" s="4"/>
      <c r="B46" s="5"/>
      <c r="C46" s="5"/>
      <c r="D46" s="21"/>
      <c r="E46" s="5"/>
      <c r="F46" s="13"/>
      <c r="G46" s="13"/>
      <c r="H46" s="5"/>
      <c r="I46" s="14"/>
      <c r="J46" s="8">
        <f t="shared" si="4"/>
        <v>0</v>
      </c>
      <c r="K46" s="9">
        <f t="shared" si="5"/>
        <v>282.7</v>
      </c>
      <c r="L46" s="10">
        <f t="shared" si="3"/>
        <v>686.961</v>
      </c>
      <c r="M46" s="11">
        <v>2.43</v>
      </c>
    </row>
    <row r="47" spans="1:13" ht="15.75">
      <c r="A47" s="4"/>
      <c r="B47" s="5"/>
      <c r="C47" s="5"/>
      <c r="D47" s="21"/>
      <c r="E47" s="5"/>
      <c r="F47" s="13"/>
      <c r="G47" s="13"/>
      <c r="H47" s="5"/>
      <c r="I47" s="14"/>
      <c r="J47" s="8">
        <f t="shared" si="4"/>
        <v>0</v>
      </c>
      <c r="K47" s="9">
        <f t="shared" si="5"/>
        <v>282.7</v>
      </c>
      <c r="L47" s="10">
        <f t="shared" si="3"/>
        <v>686.961</v>
      </c>
      <c r="M47" s="11">
        <v>2.43</v>
      </c>
    </row>
    <row r="48" spans="1:13" ht="15.75">
      <c r="A48" s="4"/>
      <c r="B48" s="5"/>
      <c r="C48" s="5"/>
      <c r="D48" s="21"/>
      <c r="E48" s="5"/>
      <c r="F48" s="13"/>
      <c r="G48" s="13"/>
      <c r="H48" s="5"/>
      <c r="I48" s="14"/>
      <c r="J48" s="8">
        <f t="shared" si="4"/>
        <v>0</v>
      </c>
      <c r="K48" s="9">
        <f t="shared" si="5"/>
        <v>282.7</v>
      </c>
      <c r="L48" s="10">
        <f t="shared" si="3"/>
        <v>686.961</v>
      </c>
      <c r="M48" s="11">
        <v>2.43</v>
      </c>
    </row>
    <row r="49" spans="1:13" ht="15.75">
      <c r="A49" s="4"/>
      <c r="B49" s="5"/>
      <c r="C49" s="5"/>
      <c r="D49" s="21"/>
      <c r="E49" s="5"/>
      <c r="F49" s="13"/>
      <c r="G49" s="13"/>
      <c r="H49" s="5"/>
      <c r="I49" s="14"/>
      <c r="J49" s="8">
        <f t="shared" si="4"/>
        <v>0</v>
      </c>
      <c r="K49" s="9">
        <f t="shared" si="5"/>
        <v>282.7</v>
      </c>
      <c r="L49" s="10">
        <f t="shared" si="3"/>
        <v>686.961</v>
      </c>
      <c r="M49" s="11">
        <v>2.43</v>
      </c>
    </row>
    <row r="50" spans="1:13" ht="15.75">
      <c r="A50" s="4"/>
      <c r="B50" s="5"/>
      <c r="C50" s="5"/>
      <c r="D50" s="21"/>
      <c r="E50" s="5"/>
      <c r="F50" s="13"/>
      <c r="G50" s="13"/>
      <c r="H50" s="5"/>
      <c r="I50" s="14"/>
      <c r="J50" s="8">
        <f t="shared" si="4"/>
        <v>0</v>
      </c>
      <c r="K50" s="9">
        <f t="shared" si="5"/>
        <v>282.7</v>
      </c>
      <c r="L50" s="10">
        <f t="shared" si="3"/>
        <v>686.961</v>
      </c>
      <c r="M50" s="11">
        <v>2.43</v>
      </c>
    </row>
    <row r="51" spans="1:13" ht="15.75">
      <c r="A51" s="4"/>
      <c r="B51" s="5"/>
      <c r="C51" s="5"/>
      <c r="D51" s="21"/>
      <c r="E51" s="5"/>
      <c r="F51" s="13"/>
      <c r="G51" s="13"/>
      <c r="H51" s="5"/>
      <c r="I51" s="14"/>
      <c r="J51" s="8">
        <f t="shared" si="4"/>
        <v>0</v>
      </c>
      <c r="K51" s="9">
        <f t="shared" si="5"/>
        <v>282.7</v>
      </c>
      <c r="L51" s="10">
        <f t="shared" si="3"/>
        <v>686.961</v>
      </c>
      <c r="M51" s="11">
        <v>2.43</v>
      </c>
    </row>
    <row r="52" spans="1:13" ht="15.75">
      <c r="A52" s="4"/>
      <c r="B52" s="5"/>
      <c r="C52" s="5"/>
      <c r="D52" s="21"/>
      <c r="E52" s="5"/>
      <c r="F52" s="13"/>
      <c r="G52" s="13"/>
      <c r="H52" s="5"/>
      <c r="I52" s="14"/>
      <c r="J52" s="8">
        <f t="shared" si="4"/>
        <v>0</v>
      </c>
      <c r="K52" s="9">
        <f t="shared" si="5"/>
        <v>282.7</v>
      </c>
      <c r="L52" s="10">
        <f t="shared" si="3"/>
        <v>686.961</v>
      </c>
      <c r="M52" s="11">
        <v>2.43</v>
      </c>
    </row>
    <row r="53" spans="1:13" ht="15.75">
      <c r="A53" s="4"/>
      <c r="B53" s="5"/>
      <c r="C53" s="5"/>
      <c r="D53" s="21"/>
      <c r="E53" s="5"/>
      <c r="F53" s="13"/>
      <c r="G53" s="13"/>
      <c r="H53" s="5"/>
      <c r="I53" s="14"/>
      <c r="J53" s="8">
        <f t="shared" si="4"/>
        <v>0</v>
      </c>
      <c r="K53" s="9">
        <f t="shared" si="5"/>
        <v>282.7</v>
      </c>
      <c r="L53" s="10">
        <f t="shared" si="3"/>
        <v>686.961</v>
      </c>
      <c r="M53" s="11">
        <v>2.43</v>
      </c>
    </row>
    <row r="54" spans="1:13" ht="15.75">
      <c r="A54" s="4"/>
      <c r="B54" s="5"/>
      <c r="C54" s="5"/>
      <c r="D54" s="21"/>
      <c r="E54" s="5"/>
      <c r="F54" s="13"/>
      <c r="G54" s="13"/>
      <c r="H54" s="5"/>
      <c r="I54" s="14"/>
      <c r="J54" s="8">
        <f t="shared" si="4"/>
        <v>0</v>
      </c>
      <c r="K54" s="9">
        <f t="shared" si="5"/>
        <v>282.7</v>
      </c>
      <c r="L54" s="10">
        <f t="shared" si="3"/>
        <v>686.961</v>
      </c>
      <c r="M54" s="11">
        <v>2.43</v>
      </c>
    </row>
    <row r="55" spans="1:13" ht="15.75">
      <c r="A55" s="4"/>
      <c r="B55" s="5"/>
      <c r="C55" s="5"/>
      <c r="D55" s="21"/>
      <c r="E55" s="5"/>
      <c r="F55" s="13"/>
      <c r="G55" s="13"/>
      <c r="H55" s="5"/>
      <c r="I55" s="14"/>
      <c r="J55" s="8">
        <f t="shared" si="4"/>
        <v>0</v>
      </c>
      <c r="K55" s="9">
        <f t="shared" si="5"/>
        <v>282.7</v>
      </c>
      <c r="L55" s="10">
        <f t="shared" si="3"/>
        <v>686.961</v>
      </c>
      <c r="M55" s="11">
        <v>2.43</v>
      </c>
    </row>
    <row r="56" spans="1:13" ht="15.75">
      <c r="A56" s="4"/>
      <c r="B56" s="5"/>
      <c r="C56" s="5"/>
      <c r="D56" s="21"/>
      <c r="E56" s="5"/>
      <c r="F56" s="13"/>
      <c r="G56" s="13"/>
      <c r="H56" s="5"/>
      <c r="I56" s="14"/>
      <c r="J56" s="8">
        <f t="shared" si="4"/>
        <v>0</v>
      </c>
      <c r="K56" s="9">
        <f t="shared" si="5"/>
        <v>282.7</v>
      </c>
      <c r="L56" s="10">
        <f t="shared" si="3"/>
        <v>686.961</v>
      </c>
      <c r="M56" s="11">
        <v>2.43</v>
      </c>
    </row>
    <row r="57" spans="1:13" ht="15.75">
      <c r="A57" s="4"/>
      <c r="B57" s="5"/>
      <c r="C57" s="5"/>
      <c r="D57" s="21"/>
      <c r="E57" s="5"/>
      <c r="F57" s="13"/>
      <c r="G57" s="13"/>
      <c r="H57" s="5"/>
      <c r="I57" s="23">
        <f>SUM(I35:I56)</f>
        <v>130</v>
      </c>
      <c r="J57" s="24">
        <f>SUM(J35:J56)</f>
        <v>315.9</v>
      </c>
      <c r="K57" s="9"/>
      <c r="L57" s="8"/>
      <c r="M57" s="11"/>
    </row>
    <row r="59" spans="1:13" ht="15" customHeight="1">
      <c r="A59" s="76"/>
      <c r="B59" s="76"/>
      <c r="C59" s="76"/>
      <c r="D59" s="77" t="s">
        <v>0</v>
      </c>
      <c r="E59" s="77"/>
      <c r="F59" s="77"/>
      <c r="G59" s="77"/>
      <c r="H59" s="77"/>
      <c r="I59" s="77"/>
      <c r="J59" s="77"/>
      <c r="K59" s="2" t="s">
        <v>1</v>
      </c>
      <c r="L59" s="78">
        <v>2007</v>
      </c>
      <c r="M59" s="78"/>
    </row>
    <row r="60" spans="1:13" ht="15.75">
      <c r="A60" s="76"/>
      <c r="B60" s="76"/>
      <c r="C60" s="76"/>
      <c r="D60" s="77"/>
      <c r="E60" s="77"/>
      <c r="F60" s="77"/>
      <c r="G60" s="77"/>
      <c r="H60" s="77"/>
      <c r="I60" s="77"/>
      <c r="J60" s="77"/>
      <c r="K60" s="2" t="s">
        <v>2</v>
      </c>
      <c r="L60" s="78" t="s">
        <v>24</v>
      </c>
      <c r="M60" s="78"/>
    </row>
    <row r="61" spans="1:13" ht="15" customHeight="1">
      <c r="A61" s="79" t="s">
        <v>4</v>
      </c>
      <c r="B61" s="79" t="s">
        <v>5</v>
      </c>
      <c r="C61" s="79" t="s">
        <v>6</v>
      </c>
      <c r="D61" s="79" t="s">
        <v>7</v>
      </c>
      <c r="E61" s="80" t="s">
        <v>8</v>
      </c>
      <c r="F61" s="80"/>
      <c r="G61" s="80"/>
      <c r="H61" s="80" t="s">
        <v>9</v>
      </c>
      <c r="I61" s="80"/>
      <c r="J61" s="80"/>
      <c r="K61" s="80" t="s">
        <v>10</v>
      </c>
      <c r="L61" s="80"/>
      <c r="M61" s="80"/>
    </row>
    <row r="62" spans="1:13" ht="45">
      <c r="A62" s="79"/>
      <c r="B62" s="79"/>
      <c r="C62" s="79"/>
      <c r="D62" s="79"/>
      <c r="E62" s="3" t="s">
        <v>11</v>
      </c>
      <c r="F62" s="3" t="s">
        <v>12</v>
      </c>
      <c r="G62" s="3" t="s">
        <v>13</v>
      </c>
      <c r="H62" s="3" t="s">
        <v>14</v>
      </c>
      <c r="I62" s="3" t="s">
        <v>15</v>
      </c>
      <c r="J62" s="3" t="s">
        <v>16</v>
      </c>
      <c r="K62" s="3" t="s">
        <v>17</v>
      </c>
      <c r="L62" s="3" t="s">
        <v>18</v>
      </c>
      <c r="M62" s="3" t="s">
        <v>19</v>
      </c>
    </row>
    <row r="63" spans="1:13" ht="15.75">
      <c r="A63" s="4"/>
      <c r="B63" s="5"/>
      <c r="C63" s="5"/>
      <c r="D63" s="6" t="s">
        <v>20</v>
      </c>
      <c r="E63" s="7"/>
      <c r="F63" s="8"/>
      <c r="G63" s="8"/>
      <c r="H63" s="7"/>
      <c r="I63" s="5"/>
      <c r="J63" s="8"/>
      <c r="K63" s="9">
        <v>282.7</v>
      </c>
      <c r="L63" s="10">
        <f aca="true" t="shared" si="6" ref="L63:L85">M63*K63</f>
        <v>686.961</v>
      </c>
      <c r="M63" s="11">
        <v>2.43</v>
      </c>
    </row>
    <row r="64" spans="1:13" ht="15.75">
      <c r="A64" s="4">
        <v>39146</v>
      </c>
      <c r="B64" s="5"/>
      <c r="C64" s="5"/>
      <c r="D64" s="12" t="s">
        <v>22</v>
      </c>
      <c r="E64" s="5"/>
      <c r="F64" s="13"/>
      <c r="G64" s="13"/>
      <c r="H64" s="5">
        <v>1428</v>
      </c>
      <c r="I64" s="14">
        <v>10</v>
      </c>
      <c r="J64" s="8">
        <f aca="true" t="shared" si="7" ref="J64:J85">I64*M64</f>
        <v>24.3</v>
      </c>
      <c r="K64" s="9">
        <f aca="true" t="shared" si="8" ref="K64:K85">K63-I64</f>
        <v>272.7</v>
      </c>
      <c r="L64" s="10">
        <f t="shared" si="6"/>
        <v>662.6610000000001</v>
      </c>
      <c r="M64" s="11">
        <v>2.43</v>
      </c>
    </row>
    <row r="65" spans="1:13" ht="15.75">
      <c r="A65" s="4">
        <v>39148</v>
      </c>
      <c r="B65" s="15"/>
      <c r="C65" s="16"/>
      <c r="D65" s="12" t="s">
        <v>21</v>
      </c>
      <c r="E65" s="17"/>
      <c r="F65" s="18"/>
      <c r="G65" s="19"/>
      <c r="H65" s="15">
        <v>1429</v>
      </c>
      <c r="I65" s="20">
        <v>40</v>
      </c>
      <c r="J65" s="8">
        <f t="shared" si="7"/>
        <v>97.2</v>
      </c>
      <c r="K65" s="9">
        <f t="shared" si="8"/>
        <v>232.7</v>
      </c>
      <c r="L65" s="10">
        <f t="shared" si="6"/>
        <v>565.461</v>
      </c>
      <c r="M65" s="11">
        <v>2.43</v>
      </c>
    </row>
    <row r="66" spans="1:13" ht="15.75">
      <c r="A66" s="4">
        <v>39156</v>
      </c>
      <c r="B66" s="5"/>
      <c r="C66" s="5"/>
      <c r="D66" s="12" t="s">
        <v>21</v>
      </c>
      <c r="E66" s="5"/>
      <c r="F66" s="13"/>
      <c r="G66" s="13"/>
      <c r="H66" s="5">
        <v>1432</v>
      </c>
      <c r="I66" s="14">
        <v>40</v>
      </c>
      <c r="J66" s="8">
        <f t="shared" si="7"/>
        <v>97.2</v>
      </c>
      <c r="K66" s="9">
        <f t="shared" si="8"/>
        <v>192.7</v>
      </c>
      <c r="L66" s="10">
        <f t="shared" si="6"/>
        <v>468.261</v>
      </c>
      <c r="M66" s="11">
        <v>2.43</v>
      </c>
    </row>
    <row r="67" spans="1:13" ht="15.75">
      <c r="A67" s="4">
        <v>39167</v>
      </c>
      <c r="B67" s="5"/>
      <c r="C67" s="5"/>
      <c r="D67" s="12" t="s">
        <v>21</v>
      </c>
      <c r="E67" s="5"/>
      <c r="F67" s="13"/>
      <c r="G67" s="13"/>
      <c r="H67" s="5">
        <v>1434</v>
      </c>
      <c r="I67" s="14">
        <v>40</v>
      </c>
      <c r="J67" s="8">
        <f t="shared" si="7"/>
        <v>97.2</v>
      </c>
      <c r="K67" s="9">
        <f t="shared" si="8"/>
        <v>152.7</v>
      </c>
      <c r="L67" s="10">
        <f t="shared" si="6"/>
        <v>371.061</v>
      </c>
      <c r="M67" s="11">
        <v>2.43</v>
      </c>
    </row>
    <row r="68" spans="1:13" ht="15.75">
      <c r="A68" s="4"/>
      <c r="B68" s="5"/>
      <c r="C68" s="5"/>
      <c r="D68" s="12"/>
      <c r="E68" s="5"/>
      <c r="F68" s="13"/>
      <c r="G68" s="13"/>
      <c r="H68" s="5"/>
      <c r="I68" s="14"/>
      <c r="J68" s="8">
        <f t="shared" si="7"/>
        <v>0</v>
      </c>
      <c r="K68" s="9">
        <f t="shared" si="8"/>
        <v>152.7</v>
      </c>
      <c r="L68" s="10">
        <f t="shared" si="6"/>
        <v>371.061</v>
      </c>
      <c r="M68" s="11">
        <v>2.43</v>
      </c>
    </row>
    <row r="69" spans="1:13" ht="15.75">
      <c r="A69" s="4"/>
      <c r="B69" s="5"/>
      <c r="C69" s="5"/>
      <c r="D69" s="21"/>
      <c r="E69" s="5"/>
      <c r="F69" s="13"/>
      <c r="G69" s="13"/>
      <c r="H69" s="5"/>
      <c r="I69" s="14"/>
      <c r="J69" s="8">
        <f t="shared" si="7"/>
        <v>0</v>
      </c>
      <c r="K69" s="9">
        <f t="shared" si="8"/>
        <v>152.7</v>
      </c>
      <c r="L69" s="10">
        <f t="shared" si="6"/>
        <v>371.061</v>
      </c>
      <c r="M69" s="11">
        <v>2.43</v>
      </c>
    </row>
    <row r="70" spans="1:13" ht="15.75">
      <c r="A70" s="4"/>
      <c r="B70" s="5"/>
      <c r="C70" s="5"/>
      <c r="D70" s="21"/>
      <c r="E70" s="5"/>
      <c r="F70" s="13"/>
      <c r="G70" s="13"/>
      <c r="H70" s="5"/>
      <c r="I70" s="14"/>
      <c r="J70" s="8">
        <f t="shared" si="7"/>
        <v>0</v>
      </c>
      <c r="K70" s="9">
        <f t="shared" si="8"/>
        <v>152.7</v>
      </c>
      <c r="L70" s="10">
        <f t="shared" si="6"/>
        <v>371.061</v>
      </c>
      <c r="M70" s="11">
        <v>2.43</v>
      </c>
    </row>
    <row r="71" spans="1:13" ht="15.75">
      <c r="A71" s="4"/>
      <c r="B71" s="5"/>
      <c r="C71" s="5"/>
      <c r="D71" s="21"/>
      <c r="E71" s="5"/>
      <c r="F71" s="13"/>
      <c r="G71" s="13"/>
      <c r="H71" s="5"/>
      <c r="I71" s="14"/>
      <c r="J71" s="8">
        <f t="shared" si="7"/>
        <v>0</v>
      </c>
      <c r="K71" s="9">
        <f t="shared" si="8"/>
        <v>152.7</v>
      </c>
      <c r="L71" s="10">
        <f t="shared" si="6"/>
        <v>371.061</v>
      </c>
      <c r="M71" s="11">
        <v>2.43</v>
      </c>
    </row>
    <row r="72" spans="1:13" ht="15.75">
      <c r="A72" s="4"/>
      <c r="B72" s="5"/>
      <c r="C72" s="5"/>
      <c r="D72" s="21"/>
      <c r="E72" s="5"/>
      <c r="F72" s="13"/>
      <c r="G72" s="13"/>
      <c r="H72" s="5"/>
      <c r="I72" s="14"/>
      <c r="J72" s="22">
        <f t="shared" si="7"/>
        <v>0</v>
      </c>
      <c r="K72" s="9">
        <f t="shared" si="8"/>
        <v>152.7</v>
      </c>
      <c r="L72" s="10">
        <f t="shared" si="6"/>
        <v>371.061</v>
      </c>
      <c r="M72" s="11">
        <v>2.43</v>
      </c>
    </row>
    <row r="73" spans="1:13" ht="15.75">
      <c r="A73" s="4"/>
      <c r="B73" s="5"/>
      <c r="C73" s="5"/>
      <c r="D73" s="21"/>
      <c r="E73" s="5"/>
      <c r="F73" s="13"/>
      <c r="G73" s="13"/>
      <c r="H73" s="5"/>
      <c r="I73" s="14"/>
      <c r="J73" s="8">
        <f t="shared" si="7"/>
        <v>0</v>
      </c>
      <c r="K73" s="9">
        <f t="shared" si="8"/>
        <v>152.7</v>
      </c>
      <c r="L73" s="10">
        <f t="shared" si="6"/>
        <v>371.061</v>
      </c>
      <c r="M73" s="11">
        <v>2.43</v>
      </c>
    </row>
    <row r="74" spans="1:13" ht="15.75">
      <c r="A74" s="4"/>
      <c r="B74" s="5"/>
      <c r="C74" s="5"/>
      <c r="D74" s="21"/>
      <c r="E74" s="5"/>
      <c r="F74" s="13"/>
      <c r="G74" s="13"/>
      <c r="H74" s="5"/>
      <c r="I74" s="14"/>
      <c r="J74" s="8">
        <f t="shared" si="7"/>
        <v>0</v>
      </c>
      <c r="K74" s="9">
        <f t="shared" si="8"/>
        <v>152.7</v>
      </c>
      <c r="L74" s="10">
        <f t="shared" si="6"/>
        <v>371.061</v>
      </c>
      <c r="M74" s="11">
        <v>2.43</v>
      </c>
    </row>
    <row r="75" spans="1:13" ht="15.75">
      <c r="A75" s="4"/>
      <c r="B75" s="5"/>
      <c r="C75" s="5"/>
      <c r="D75" s="21"/>
      <c r="E75" s="5"/>
      <c r="F75" s="13"/>
      <c r="G75" s="13"/>
      <c r="H75" s="5"/>
      <c r="I75" s="14"/>
      <c r="J75" s="8">
        <f t="shared" si="7"/>
        <v>0</v>
      </c>
      <c r="K75" s="9">
        <f t="shared" si="8"/>
        <v>152.7</v>
      </c>
      <c r="L75" s="10">
        <f t="shared" si="6"/>
        <v>371.061</v>
      </c>
      <c r="M75" s="11">
        <v>2.43</v>
      </c>
    </row>
    <row r="76" spans="1:13" ht="15.75">
      <c r="A76" s="4"/>
      <c r="B76" s="5"/>
      <c r="C76" s="5"/>
      <c r="D76" s="21"/>
      <c r="E76" s="5"/>
      <c r="F76" s="13"/>
      <c r="G76" s="13"/>
      <c r="H76" s="5"/>
      <c r="I76" s="14"/>
      <c r="J76" s="8">
        <f t="shared" si="7"/>
        <v>0</v>
      </c>
      <c r="K76" s="9">
        <f t="shared" si="8"/>
        <v>152.7</v>
      </c>
      <c r="L76" s="10">
        <f t="shared" si="6"/>
        <v>371.061</v>
      </c>
      <c r="M76" s="11">
        <v>2.43</v>
      </c>
    </row>
    <row r="77" spans="1:13" ht="15.75">
      <c r="A77" s="4"/>
      <c r="B77" s="5"/>
      <c r="C77" s="5"/>
      <c r="D77" s="21"/>
      <c r="E77" s="5"/>
      <c r="F77" s="13"/>
      <c r="G77" s="13"/>
      <c r="H77" s="5"/>
      <c r="I77" s="14"/>
      <c r="J77" s="8">
        <f t="shared" si="7"/>
        <v>0</v>
      </c>
      <c r="K77" s="9">
        <f t="shared" si="8"/>
        <v>152.7</v>
      </c>
      <c r="L77" s="10">
        <f t="shared" si="6"/>
        <v>371.061</v>
      </c>
      <c r="M77" s="11">
        <v>2.43</v>
      </c>
    </row>
    <row r="78" spans="1:13" ht="15.75">
      <c r="A78" s="4"/>
      <c r="B78" s="5"/>
      <c r="C78" s="5"/>
      <c r="D78" s="21"/>
      <c r="E78" s="5"/>
      <c r="F78" s="13"/>
      <c r="G78" s="13"/>
      <c r="H78" s="5"/>
      <c r="I78" s="14"/>
      <c r="J78" s="8">
        <f t="shared" si="7"/>
        <v>0</v>
      </c>
      <c r="K78" s="9">
        <f t="shared" si="8"/>
        <v>152.7</v>
      </c>
      <c r="L78" s="10">
        <f t="shared" si="6"/>
        <v>371.061</v>
      </c>
      <c r="M78" s="11">
        <v>2.43</v>
      </c>
    </row>
    <row r="79" spans="1:13" ht="15.75">
      <c r="A79" s="4"/>
      <c r="B79" s="5"/>
      <c r="C79" s="5"/>
      <c r="D79" s="21"/>
      <c r="E79" s="5"/>
      <c r="F79" s="13"/>
      <c r="G79" s="13"/>
      <c r="H79" s="5"/>
      <c r="I79" s="14"/>
      <c r="J79" s="8">
        <f t="shared" si="7"/>
        <v>0</v>
      </c>
      <c r="K79" s="9">
        <f t="shared" si="8"/>
        <v>152.7</v>
      </c>
      <c r="L79" s="10">
        <f t="shared" si="6"/>
        <v>371.061</v>
      </c>
      <c r="M79" s="11">
        <v>2.43</v>
      </c>
    </row>
    <row r="80" spans="1:13" ht="15.75">
      <c r="A80" s="4"/>
      <c r="B80" s="5"/>
      <c r="C80" s="5"/>
      <c r="D80" s="21"/>
      <c r="E80" s="5"/>
      <c r="F80" s="13"/>
      <c r="G80" s="13"/>
      <c r="H80" s="5"/>
      <c r="I80" s="14"/>
      <c r="J80" s="8">
        <f t="shared" si="7"/>
        <v>0</v>
      </c>
      <c r="K80" s="9">
        <f t="shared" si="8"/>
        <v>152.7</v>
      </c>
      <c r="L80" s="10">
        <f t="shared" si="6"/>
        <v>371.061</v>
      </c>
      <c r="M80" s="11">
        <v>2.43</v>
      </c>
    </row>
    <row r="81" spans="1:13" ht="15.75">
      <c r="A81" s="4"/>
      <c r="B81" s="5"/>
      <c r="C81" s="5"/>
      <c r="D81" s="21"/>
      <c r="E81" s="5"/>
      <c r="F81" s="13"/>
      <c r="G81" s="13"/>
      <c r="H81" s="5"/>
      <c r="I81" s="14"/>
      <c r="J81" s="8">
        <f t="shared" si="7"/>
        <v>0</v>
      </c>
      <c r="K81" s="9">
        <f t="shared" si="8"/>
        <v>152.7</v>
      </c>
      <c r="L81" s="10">
        <f t="shared" si="6"/>
        <v>371.061</v>
      </c>
      <c r="M81" s="11">
        <v>2.43</v>
      </c>
    </row>
    <row r="82" spans="1:13" ht="15.75">
      <c r="A82" s="4"/>
      <c r="B82" s="5"/>
      <c r="C82" s="5"/>
      <c r="D82" s="21"/>
      <c r="E82" s="5"/>
      <c r="F82" s="13"/>
      <c r="G82" s="13"/>
      <c r="H82" s="5"/>
      <c r="I82" s="14"/>
      <c r="J82" s="8">
        <f t="shared" si="7"/>
        <v>0</v>
      </c>
      <c r="K82" s="9">
        <f t="shared" si="8"/>
        <v>152.7</v>
      </c>
      <c r="L82" s="10">
        <f t="shared" si="6"/>
        <v>371.061</v>
      </c>
      <c r="M82" s="11">
        <v>2.43</v>
      </c>
    </row>
    <row r="83" spans="1:13" ht="15.75">
      <c r="A83" s="4"/>
      <c r="B83" s="5"/>
      <c r="C83" s="5"/>
      <c r="D83" s="21"/>
      <c r="E83" s="5"/>
      <c r="F83" s="13"/>
      <c r="G83" s="13"/>
      <c r="H83" s="5"/>
      <c r="I83" s="14"/>
      <c r="J83" s="8">
        <f t="shared" si="7"/>
        <v>0</v>
      </c>
      <c r="K83" s="9">
        <f t="shared" si="8"/>
        <v>152.7</v>
      </c>
      <c r="L83" s="10">
        <f t="shared" si="6"/>
        <v>371.061</v>
      </c>
      <c r="M83" s="11">
        <v>2.43</v>
      </c>
    </row>
    <row r="84" spans="1:13" ht="15.75">
      <c r="A84" s="4"/>
      <c r="B84" s="5"/>
      <c r="C84" s="5"/>
      <c r="D84" s="21"/>
      <c r="E84" s="5"/>
      <c r="F84" s="13"/>
      <c r="G84" s="13"/>
      <c r="H84" s="5"/>
      <c r="I84" s="14"/>
      <c r="J84" s="8">
        <f t="shared" si="7"/>
        <v>0</v>
      </c>
      <c r="K84" s="9">
        <f t="shared" si="8"/>
        <v>152.7</v>
      </c>
      <c r="L84" s="10">
        <f t="shared" si="6"/>
        <v>371.061</v>
      </c>
      <c r="M84" s="11">
        <v>2.43</v>
      </c>
    </row>
    <row r="85" spans="1:13" ht="15.75">
      <c r="A85" s="4"/>
      <c r="B85" s="5"/>
      <c r="C85" s="5"/>
      <c r="D85" s="21"/>
      <c r="E85" s="5"/>
      <c r="F85" s="13"/>
      <c r="G85" s="13"/>
      <c r="H85" s="5"/>
      <c r="I85" s="14"/>
      <c r="J85" s="8">
        <f t="shared" si="7"/>
        <v>0</v>
      </c>
      <c r="K85" s="9">
        <f t="shared" si="8"/>
        <v>152.7</v>
      </c>
      <c r="L85" s="10">
        <f t="shared" si="6"/>
        <v>371.061</v>
      </c>
      <c r="M85" s="11">
        <v>2.43</v>
      </c>
    </row>
    <row r="86" spans="1:13" ht="15.75">
      <c r="A86" s="4"/>
      <c r="B86" s="5"/>
      <c r="C86" s="5"/>
      <c r="D86" s="21"/>
      <c r="E86" s="5"/>
      <c r="F86" s="13"/>
      <c r="G86" s="13"/>
      <c r="H86" s="5"/>
      <c r="I86" s="23">
        <f>SUM(I64:I85)</f>
        <v>130</v>
      </c>
      <c r="J86" s="24">
        <f>SUM(J64:J85)</f>
        <v>315.9</v>
      </c>
      <c r="K86" s="9"/>
      <c r="L86" s="8"/>
      <c r="M86" s="11"/>
    </row>
    <row r="88" spans="1:13" ht="15" customHeight="1">
      <c r="A88" s="76"/>
      <c r="B88" s="76"/>
      <c r="C88" s="76"/>
      <c r="D88" s="77" t="s">
        <v>0</v>
      </c>
      <c r="E88" s="77"/>
      <c r="F88" s="77"/>
      <c r="G88" s="77"/>
      <c r="H88" s="77"/>
      <c r="I88" s="77"/>
      <c r="J88" s="77"/>
      <c r="K88" s="2" t="s">
        <v>1</v>
      </c>
      <c r="L88" s="78">
        <v>2007</v>
      </c>
      <c r="M88" s="78"/>
    </row>
    <row r="89" spans="1:13" ht="15.75">
      <c r="A89" s="76"/>
      <c r="B89" s="76"/>
      <c r="C89" s="76"/>
      <c r="D89" s="77"/>
      <c r="E89" s="77"/>
      <c r="F89" s="77"/>
      <c r="G89" s="77"/>
      <c r="H89" s="77"/>
      <c r="I89" s="77"/>
      <c r="J89" s="77"/>
      <c r="K89" s="2" t="s">
        <v>2</v>
      </c>
      <c r="L89" s="78" t="s">
        <v>25</v>
      </c>
      <c r="M89" s="78"/>
    </row>
    <row r="90" spans="1:13" ht="15" customHeight="1">
      <c r="A90" s="79" t="s">
        <v>4</v>
      </c>
      <c r="B90" s="79" t="s">
        <v>5</v>
      </c>
      <c r="C90" s="79" t="s">
        <v>6</v>
      </c>
      <c r="D90" s="79" t="s">
        <v>7</v>
      </c>
      <c r="E90" s="80" t="s">
        <v>8</v>
      </c>
      <c r="F90" s="80"/>
      <c r="G90" s="80"/>
      <c r="H90" s="80" t="s">
        <v>9</v>
      </c>
      <c r="I90" s="80"/>
      <c r="J90" s="80"/>
      <c r="K90" s="80" t="s">
        <v>10</v>
      </c>
      <c r="L90" s="80"/>
      <c r="M90" s="80"/>
    </row>
    <row r="91" spans="1:13" ht="45">
      <c r="A91" s="79"/>
      <c r="B91" s="79"/>
      <c r="C91" s="79"/>
      <c r="D91" s="79"/>
      <c r="E91" s="3" t="s">
        <v>11</v>
      </c>
      <c r="F91" s="3" t="s">
        <v>12</v>
      </c>
      <c r="G91" s="3" t="s">
        <v>13</v>
      </c>
      <c r="H91" s="3" t="s">
        <v>14</v>
      </c>
      <c r="I91" s="3" t="s">
        <v>15</v>
      </c>
      <c r="J91" s="3" t="s">
        <v>16</v>
      </c>
      <c r="K91" s="3" t="s">
        <v>17</v>
      </c>
      <c r="L91" s="3" t="s">
        <v>18</v>
      </c>
      <c r="M91" s="3" t="s">
        <v>19</v>
      </c>
    </row>
    <row r="92" spans="1:13" ht="15.75">
      <c r="A92" s="4"/>
      <c r="B92" s="5"/>
      <c r="C92" s="5"/>
      <c r="D92" s="6" t="s">
        <v>20</v>
      </c>
      <c r="E92" s="7"/>
      <c r="F92" s="8"/>
      <c r="G92" s="8"/>
      <c r="H92" s="7"/>
      <c r="I92" s="5"/>
      <c r="J92" s="8"/>
      <c r="K92" s="9">
        <v>152.70000000000002</v>
      </c>
      <c r="L92" s="10">
        <f aca="true" t="shared" si="9" ref="L92:L114">K92*M92</f>
        <v>371.0610000000001</v>
      </c>
      <c r="M92" s="11">
        <v>2.43</v>
      </c>
    </row>
    <row r="93" spans="1:13" ht="15.75">
      <c r="A93" s="4">
        <v>39197</v>
      </c>
      <c r="B93" s="5">
        <v>29745</v>
      </c>
      <c r="C93" s="5" t="s">
        <v>26</v>
      </c>
      <c r="D93" s="12"/>
      <c r="E93" s="5">
        <v>1500</v>
      </c>
      <c r="F93" s="13">
        <v>3705</v>
      </c>
      <c r="G93" s="13"/>
      <c r="H93" s="5"/>
      <c r="I93" s="14"/>
      <c r="J93" s="8">
        <f aca="true" t="shared" si="10" ref="J93:J114">I93*M93</f>
        <v>0</v>
      </c>
      <c r="K93" s="9">
        <f>K92+E93</f>
        <v>1652.7</v>
      </c>
      <c r="L93" s="10">
        <f t="shared" si="9"/>
        <v>4076.06</v>
      </c>
      <c r="M93" s="11">
        <f aca="true" t="shared" si="11" ref="M93:M114">4076.06/1652.7</f>
        <v>2.466303624372239</v>
      </c>
    </row>
    <row r="94" spans="1:13" ht="15.75">
      <c r="A94" s="4">
        <v>39175</v>
      </c>
      <c r="B94" s="15"/>
      <c r="C94" s="16"/>
      <c r="D94" s="12" t="s">
        <v>21</v>
      </c>
      <c r="E94" s="17"/>
      <c r="F94" s="18"/>
      <c r="G94" s="19"/>
      <c r="H94" s="15">
        <v>1436</v>
      </c>
      <c r="I94" s="20">
        <v>15</v>
      </c>
      <c r="J94" s="8">
        <f t="shared" si="10"/>
        <v>36.99455436558359</v>
      </c>
      <c r="K94" s="9">
        <f aca="true" t="shared" si="12" ref="K94:K114">K93-I94</f>
        <v>1637.7</v>
      </c>
      <c r="L94" s="10">
        <f t="shared" si="9"/>
        <v>4039.0654456344164</v>
      </c>
      <c r="M94" s="11">
        <f t="shared" si="11"/>
        <v>2.466303624372239</v>
      </c>
    </row>
    <row r="95" spans="1:13" ht="15.75">
      <c r="A95" s="4">
        <v>39182</v>
      </c>
      <c r="B95" s="5"/>
      <c r="C95" s="5"/>
      <c r="D95" s="12" t="s">
        <v>21</v>
      </c>
      <c r="E95" s="5"/>
      <c r="F95" s="13"/>
      <c r="G95" s="13"/>
      <c r="H95" s="5">
        <v>1438</v>
      </c>
      <c r="I95" s="14">
        <v>40</v>
      </c>
      <c r="J95" s="8">
        <f t="shared" si="10"/>
        <v>98.65214497488957</v>
      </c>
      <c r="K95" s="9">
        <f t="shared" si="12"/>
        <v>1597.7</v>
      </c>
      <c r="L95" s="10">
        <f t="shared" si="9"/>
        <v>3940.4133006595266</v>
      </c>
      <c r="M95" s="11">
        <f t="shared" si="11"/>
        <v>2.466303624372239</v>
      </c>
    </row>
    <row r="96" spans="1:13" ht="15.75">
      <c r="A96" s="4">
        <v>39183</v>
      </c>
      <c r="B96" s="5"/>
      <c r="C96" s="5"/>
      <c r="D96" s="12" t="s">
        <v>22</v>
      </c>
      <c r="E96" s="5"/>
      <c r="F96" s="13"/>
      <c r="G96" s="13"/>
      <c r="H96" s="5">
        <v>1439</v>
      </c>
      <c r="I96" s="14">
        <v>10</v>
      </c>
      <c r="J96" s="8">
        <f t="shared" si="10"/>
        <v>24.66303624372239</v>
      </c>
      <c r="K96" s="9">
        <f t="shared" si="12"/>
        <v>1587.7</v>
      </c>
      <c r="L96" s="10">
        <f t="shared" si="9"/>
        <v>3915.7502644158044</v>
      </c>
      <c r="M96" s="11">
        <f t="shared" si="11"/>
        <v>2.466303624372239</v>
      </c>
    </row>
    <row r="97" spans="1:13" ht="15.75">
      <c r="A97" s="4">
        <v>39189</v>
      </c>
      <c r="B97" s="5"/>
      <c r="C97" s="5"/>
      <c r="D97" s="12" t="s">
        <v>21</v>
      </c>
      <c r="E97" s="5"/>
      <c r="F97" s="13"/>
      <c r="G97" s="13"/>
      <c r="H97" s="5">
        <v>1441</v>
      </c>
      <c r="I97" s="14">
        <v>40</v>
      </c>
      <c r="J97" s="8">
        <f t="shared" si="10"/>
        <v>98.65214497488957</v>
      </c>
      <c r="K97" s="9">
        <f t="shared" si="12"/>
        <v>1547.7</v>
      </c>
      <c r="L97" s="10">
        <f t="shared" si="9"/>
        <v>3817.0981194409146</v>
      </c>
      <c r="M97" s="11">
        <f t="shared" si="11"/>
        <v>2.466303624372239</v>
      </c>
    </row>
    <row r="98" spans="1:13" ht="15.75">
      <c r="A98" s="4">
        <v>39197</v>
      </c>
      <c r="B98" s="5"/>
      <c r="C98" s="5"/>
      <c r="D98" s="12" t="s">
        <v>21</v>
      </c>
      <c r="E98" s="5"/>
      <c r="F98" s="13"/>
      <c r="G98" s="13"/>
      <c r="H98" s="5">
        <v>1443</v>
      </c>
      <c r="I98" s="14">
        <v>40</v>
      </c>
      <c r="J98" s="8">
        <f t="shared" si="10"/>
        <v>98.65214497488957</v>
      </c>
      <c r="K98" s="9">
        <f t="shared" si="12"/>
        <v>1507.7</v>
      </c>
      <c r="L98" s="10">
        <f t="shared" si="9"/>
        <v>3718.4459744660253</v>
      </c>
      <c r="M98" s="11">
        <f t="shared" si="11"/>
        <v>2.466303624372239</v>
      </c>
    </row>
    <row r="99" spans="1:13" ht="15.75">
      <c r="A99" s="4">
        <v>39197</v>
      </c>
      <c r="B99" s="5"/>
      <c r="C99" s="5"/>
      <c r="D99" s="12" t="s">
        <v>22</v>
      </c>
      <c r="E99" s="5"/>
      <c r="F99" s="13"/>
      <c r="G99" s="13"/>
      <c r="H99" s="5">
        <v>1444</v>
      </c>
      <c r="I99" s="14">
        <v>10</v>
      </c>
      <c r="J99" s="8">
        <f t="shared" si="10"/>
        <v>24.66303624372239</v>
      </c>
      <c r="K99" s="9">
        <f t="shared" si="12"/>
        <v>1497.7</v>
      </c>
      <c r="L99" s="10">
        <f t="shared" si="9"/>
        <v>3693.7829382223026</v>
      </c>
      <c r="M99" s="11">
        <f t="shared" si="11"/>
        <v>2.466303624372239</v>
      </c>
    </row>
    <row r="100" spans="1:13" ht="15.75">
      <c r="A100" s="4"/>
      <c r="B100" s="5"/>
      <c r="C100" s="5"/>
      <c r="D100" s="21"/>
      <c r="E100" s="5"/>
      <c r="F100" s="13"/>
      <c r="G100" s="13"/>
      <c r="H100" s="5"/>
      <c r="I100" s="14"/>
      <c r="J100" s="8">
        <f t="shared" si="10"/>
        <v>0</v>
      </c>
      <c r="K100" s="9">
        <f t="shared" si="12"/>
        <v>1497.7</v>
      </c>
      <c r="L100" s="10">
        <f t="shared" si="9"/>
        <v>3693.7829382223026</v>
      </c>
      <c r="M100" s="11">
        <f t="shared" si="11"/>
        <v>2.466303624372239</v>
      </c>
    </row>
    <row r="101" spans="1:13" ht="15.75">
      <c r="A101" s="4"/>
      <c r="B101" s="5"/>
      <c r="C101" s="5"/>
      <c r="D101" s="21"/>
      <c r="E101" s="5"/>
      <c r="F101" s="13"/>
      <c r="G101" s="13"/>
      <c r="H101" s="5"/>
      <c r="I101" s="14"/>
      <c r="J101" s="22">
        <f t="shared" si="10"/>
        <v>0</v>
      </c>
      <c r="K101" s="9">
        <f t="shared" si="12"/>
        <v>1497.7</v>
      </c>
      <c r="L101" s="10">
        <f t="shared" si="9"/>
        <v>3693.7829382223026</v>
      </c>
      <c r="M101" s="11">
        <f t="shared" si="11"/>
        <v>2.466303624372239</v>
      </c>
    </row>
    <row r="102" spans="1:13" ht="15.75">
      <c r="A102" s="4"/>
      <c r="B102" s="5"/>
      <c r="C102" s="5"/>
      <c r="D102" s="21"/>
      <c r="E102" s="5"/>
      <c r="F102" s="13"/>
      <c r="G102" s="13"/>
      <c r="H102" s="5"/>
      <c r="I102" s="14"/>
      <c r="J102" s="8">
        <f t="shared" si="10"/>
        <v>0</v>
      </c>
      <c r="K102" s="9">
        <f t="shared" si="12"/>
        <v>1497.7</v>
      </c>
      <c r="L102" s="10">
        <f t="shared" si="9"/>
        <v>3693.7829382223026</v>
      </c>
      <c r="M102" s="11">
        <f t="shared" si="11"/>
        <v>2.466303624372239</v>
      </c>
    </row>
    <row r="103" spans="1:13" ht="15.75">
      <c r="A103" s="4"/>
      <c r="B103" s="5"/>
      <c r="C103" s="5"/>
      <c r="D103" s="21"/>
      <c r="E103" s="5"/>
      <c r="F103" s="13"/>
      <c r="G103" s="13"/>
      <c r="H103" s="5"/>
      <c r="I103" s="14"/>
      <c r="J103" s="8">
        <f t="shared" si="10"/>
        <v>0</v>
      </c>
      <c r="K103" s="9">
        <f t="shared" si="12"/>
        <v>1497.7</v>
      </c>
      <c r="L103" s="10">
        <f t="shared" si="9"/>
        <v>3693.7829382223026</v>
      </c>
      <c r="M103" s="11">
        <f t="shared" si="11"/>
        <v>2.466303624372239</v>
      </c>
    </row>
    <row r="104" spans="1:13" ht="15.75">
      <c r="A104" s="4"/>
      <c r="B104" s="5"/>
      <c r="C104" s="5"/>
      <c r="D104" s="21"/>
      <c r="E104" s="5"/>
      <c r="F104" s="13"/>
      <c r="G104" s="13"/>
      <c r="H104" s="5"/>
      <c r="I104" s="14"/>
      <c r="J104" s="8">
        <f t="shared" si="10"/>
        <v>0</v>
      </c>
      <c r="K104" s="9">
        <f t="shared" si="12"/>
        <v>1497.7</v>
      </c>
      <c r="L104" s="10">
        <f t="shared" si="9"/>
        <v>3693.7829382223026</v>
      </c>
      <c r="M104" s="11">
        <f t="shared" si="11"/>
        <v>2.466303624372239</v>
      </c>
    </row>
    <row r="105" spans="1:13" ht="15.75">
      <c r="A105" s="4"/>
      <c r="B105" s="5"/>
      <c r="C105" s="5"/>
      <c r="D105" s="21"/>
      <c r="E105" s="5"/>
      <c r="F105" s="13"/>
      <c r="G105" s="13"/>
      <c r="H105" s="5"/>
      <c r="I105" s="14"/>
      <c r="J105" s="8">
        <f t="shared" si="10"/>
        <v>0</v>
      </c>
      <c r="K105" s="9">
        <f t="shared" si="12"/>
        <v>1497.7</v>
      </c>
      <c r="L105" s="10">
        <f t="shared" si="9"/>
        <v>3693.7829382223026</v>
      </c>
      <c r="M105" s="11">
        <f t="shared" si="11"/>
        <v>2.466303624372239</v>
      </c>
    </row>
    <row r="106" spans="1:13" ht="15.75">
      <c r="A106" s="4"/>
      <c r="B106" s="5"/>
      <c r="C106" s="5"/>
      <c r="D106" s="21"/>
      <c r="E106" s="5"/>
      <c r="F106" s="13"/>
      <c r="G106" s="13"/>
      <c r="H106" s="5"/>
      <c r="I106" s="14"/>
      <c r="J106" s="8">
        <f t="shared" si="10"/>
        <v>0</v>
      </c>
      <c r="K106" s="9">
        <f t="shared" si="12"/>
        <v>1497.7</v>
      </c>
      <c r="L106" s="10">
        <f t="shared" si="9"/>
        <v>3693.7829382223026</v>
      </c>
      <c r="M106" s="11">
        <f t="shared" si="11"/>
        <v>2.466303624372239</v>
      </c>
    </row>
    <row r="107" spans="1:13" ht="15.75">
      <c r="A107" s="4"/>
      <c r="B107" s="5"/>
      <c r="C107" s="5"/>
      <c r="D107" s="21"/>
      <c r="E107" s="5"/>
      <c r="F107" s="13"/>
      <c r="G107" s="13"/>
      <c r="H107" s="5"/>
      <c r="I107" s="14"/>
      <c r="J107" s="8">
        <f t="shared" si="10"/>
        <v>0</v>
      </c>
      <c r="K107" s="9">
        <f t="shared" si="12"/>
        <v>1497.7</v>
      </c>
      <c r="L107" s="10">
        <f t="shared" si="9"/>
        <v>3693.7829382223026</v>
      </c>
      <c r="M107" s="11">
        <f t="shared" si="11"/>
        <v>2.466303624372239</v>
      </c>
    </row>
    <row r="108" spans="1:13" ht="15.75">
      <c r="A108" s="4"/>
      <c r="B108" s="5"/>
      <c r="C108" s="5"/>
      <c r="D108" s="21"/>
      <c r="E108" s="5"/>
      <c r="F108" s="13"/>
      <c r="G108" s="13"/>
      <c r="H108" s="5"/>
      <c r="I108" s="14"/>
      <c r="J108" s="8">
        <f t="shared" si="10"/>
        <v>0</v>
      </c>
      <c r="K108" s="9">
        <f t="shared" si="12"/>
        <v>1497.7</v>
      </c>
      <c r="L108" s="10">
        <f t="shared" si="9"/>
        <v>3693.7829382223026</v>
      </c>
      <c r="M108" s="11">
        <f t="shared" si="11"/>
        <v>2.466303624372239</v>
      </c>
    </row>
    <row r="109" spans="1:13" ht="15.75">
      <c r="A109" s="4"/>
      <c r="B109" s="5"/>
      <c r="C109" s="5"/>
      <c r="D109" s="21"/>
      <c r="E109" s="5"/>
      <c r="F109" s="13"/>
      <c r="G109" s="13"/>
      <c r="H109" s="5"/>
      <c r="I109" s="14"/>
      <c r="J109" s="8">
        <f t="shared" si="10"/>
        <v>0</v>
      </c>
      <c r="K109" s="9">
        <f t="shared" si="12"/>
        <v>1497.7</v>
      </c>
      <c r="L109" s="10">
        <f t="shared" si="9"/>
        <v>3693.7829382223026</v>
      </c>
      <c r="M109" s="11">
        <f t="shared" si="11"/>
        <v>2.466303624372239</v>
      </c>
    </row>
    <row r="110" spans="1:13" ht="15.75">
      <c r="A110" s="4"/>
      <c r="B110" s="5"/>
      <c r="C110" s="5"/>
      <c r="D110" s="21"/>
      <c r="E110" s="5"/>
      <c r="F110" s="13"/>
      <c r="G110" s="13"/>
      <c r="H110" s="5"/>
      <c r="I110" s="14"/>
      <c r="J110" s="8">
        <f t="shared" si="10"/>
        <v>0</v>
      </c>
      <c r="K110" s="9">
        <f t="shared" si="12"/>
        <v>1497.7</v>
      </c>
      <c r="L110" s="10">
        <f t="shared" si="9"/>
        <v>3693.7829382223026</v>
      </c>
      <c r="M110" s="11">
        <f t="shared" si="11"/>
        <v>2.466303624372239</v>
      </c>
    </row>
    <row r="111" spans="1:13" ht="15.75">
      <c r="A111" s="4"/>
      <c r="B111" s="5"/>
      <c r="C111" s="5"/>
      <c r="D111" s="21"/>
      <c r="E111" s="5"/>
      <c r="F111" s="13"/>
      <c r="G111" s="13"/>
      <c r="H111" s="5"/>
      <c r="I111" s="14"/>
      <c r="J111" s="8">
        <f t="shared" si="10"/>
        <v>0</v>
      </c>
      <c r="K111" s="9">
        <f t="shared" si="12"/>
        <v>1497.7</v>
      </c>
      <c r="L111" s="10">
        <f t="shared" si="9"/>
        <v>3693.7829382223026</v>
      </c>
      <c r="M111" s="11">
        <f t="shared" si="11"/>
        <v>2.466303624372239</v>
      </c>
    </row>
    <row r="112" spans="1:13" ht="15.75">
      <c r="A112" s="4"/>
      <c r="B112" s="5"/>
      <c r="C112" s="5"/>
      <c r="D112" s="21"/>
      <c r="E112" s="5"/>
      <c r="F112" s="13"/>
      <c r="G112" s="13"/>
      <c r="H112" s="5"/>
      <c r="I112" s="14"/>
      <c r="J112" s="8">
        <f t="shared" si="10"/>
        <v>0</v>
      </c>
      <c r="K112" s="9">
        <f t="shared" si="12"/>
        <v>1497.7</v>
      </c>
      <c r="L112" s="10">
        <f t="shared" si="9"/>
        <v>3693.7829382223026</v>
      </c>
      <c r="M112" s="11">
        <f t="shared" si="11"/>
        <v>2.466303624372239</v>
      </c>
    </row>
    <row r="113" spans="1:13" ht="15.75">
      <c r="A113" s="4"/>
      <c r="B113" s="5"/>
      <c r="C113" s="5"/>
      <c r="D113" s="21"/>
      <c r="E113" s="5"/>
      <c r="F113" s="13"/>
      <c r="G113" s="13"/>
      <c r="H113" s="5"/>
      <c r="I113" s="14"/>
      <c r="J113" s="8">
        <f t="shared" si="10"/>
        <v>0</v>
      </c>
      <c r="K113" s="9">
        <f t="shared" si="12"/>
        <v>1497.7</v>
      </c>
      <c r="L113" s="10">
        <f t="shared" si="9"/>
        <v>3693.7829382223026</v>
      </c>
      <c r="M113" s="11">
        <f t="shared" si="11"/>
        <v>2.466303624372239</v>
      </c>
    </row>
    <row r="114" spans="1:13" ht="15.75">
      <c r="A114" s="4"/>
      <c r="B114" s="5"/>
      <c r="C114" s="5"/>
      <c r="D114" s="21"/>
      <c r="E114" s="5"/>
      <c r="F114" s="13"/>
      <c r="G114" s="13"/>
      <c r="H114" s="5"/>
      <c r="I114" s="14"/>
      <c r="J114" s="8">
        <f t="shared" si="10"/>
        <v>0</v>
      </c>
      <c r="K114" s="9">
        <f t="shared" si="12"/>
        <v>1497.7</v>
      </c>
      <c r="L114" s="10">
        <f t="shared" si="9"/>
        <v>3693.7829382223026</v>
      </c>
      <c r="M114" s="11">
        <f t="shared" si="11"/>
        <v>2.466303624372239</v>
      </c>
    </row>
    <row r="115" spans="1:13" ht="15.75">
      <c r="A115" s="4"/>
      <c r="B115" s="5"/>
      <c r="C115" s="5"/>
      <c r="D115" s="21"/>
      <c r="E115" s="5"/>
      <c r="F115" s="13"/>
      <c r="G115" s="13"/>
      <c r="H115" s="5"/>
      <c r="I115" s="23">
        <f>SUM(I93:I114)</f>
        <v>155</v>
      </c>
      <c r="J115" s="24">
        <f>SUM(J93:J114)</f>
        <v>382.27706177769704</v>
      </c>
      <c r="K115" s="9"/>
      <c r="L115" s="8"/>
      <c r="M115" s="11"/>
    </row>
    <row r="117" spans="1:13" ht="15" customHeight="1">
      <c r="A117" s="76"/>
      <c r="B117" s="76"/>
      <c r="C117" s="76"/>
      <c r="D117" s="77" t="s">
        <v>0</v>
      </c>
      <c r="E117" s="77"/>
      <c r="F117" s="77"/>
      <c r="G117" s="77"/>
      <c r="H117" s="77"/>
      <c r="I117" s="77"/>
      <c r="J117" s="77"/>
      <c r="K117" s="2" t="s">
        <v>1</v>
      </c>
      <c r="L117" s="78">
        <v>2007</v>
      </c>
      <c r="M117" s="78"/>
    </row>
    <row r="118" spans="1:13" ht="15.75">
      <c r="A118" s="76"/>
      <c r="B118" s="76"/>
      <c r="C118" s="76"/>
      <c r="D118" s="77"/>
      <c r="E118" s="77"/>
      <c r="F118" s="77"/>
      <c r="G118" s="77"/>
      <c r="H118" s="77"/>
      <c r="I118" s="77"/>
      <c r="J118" s="77"/>
      <c r="K118" s="2" t="s">
        <v>2</v>
      </c>
      <c r="L118" s="78" t="s">
        <v>27</v>
      </c>
      <c r="M118" s="78"/>
    </row>
    <row r="119" spans="1:13" ht="15" customHeight="1">
      <c r="A119" s="79" t="s">
        <v>4</v>
      </c>
      <c r="B119" s="79" t="s">
        <v>5</v>
      </c>
      <c r="C119" s="79" t="s">
        <v>6</v>
      </c>
      <c r="D119" s="79" t="s">
        <v>7</v>
      </c>
      <c r="E119" s="80" t="s">
        <v>8</v>
      </c>
      <c r="F119" s="80"/>
      <c r="G119" s="80"/>
      <c r="H119" s="80" t="s">
        <v>9</v>
      </c>
      <c r="I119" s="80"/>
      <c r="J119" s="80"/>
      <c r="K119" s="80" t="s">
        <v>10</v>
      </c>
      <c r="L119" s="80"/>
      <c r="M119" s="80"/>
    </row>
    <row r="120" spans="1:13" ht="45">
      <c r="A120" s="79"/>
      <c r="B120" s="79"/>
      <c r="C120" s="79"/>
      <c r="D120" s="79"/>
      <c r="E120" s="3" t="s">
        <v>11</v>
      </c>
      <c r="F120" s="3" t="s">
        <v>12</v>
      </c>
      <c r="G120" s="3" t="s">
        <v>13</v>
      </c>
      <c r="H120" s="3" t="s">
        <v>14</v>
      </c>
      <c r="I120" s="3" t="s">
        <v>15</v>
      </c>
      <c r="J120" s="3" t="s">
        <v>16</v>
      </c>
      <c r="K120" s="3" t="s">
        <v>17</v>
      </c>
      <c r="L120" s="3" t="s">
        <v>18</v>
      </c>
      <c r="M120" s="3" t="s">
        <v>19</v>
      </c>
    </row>
    <row r="121" spans="1:13" ht="15.75">
      <c r="A121" s="4"/>
      <c r="B121" s="5"/>
      <c r="C121" s="5"/>
      <c r="D121" s="6" t="s">
        <v>20</v>
      </c>
      <c r="E121" s="7"/>
      <c r="F121" s="8"/>
      <c r="G121" s="8"/>
      <c r="H121" s="7"/>
      <c r="I121" s="5"/>
      <c r="J121" s="8"/>
      <c r="K121" s="9">
        <v>1497.7</v>
      </c>
      <c r="L121" s="10">
        <f aca="true" t="shared" si="13" ref="L121:L143">K121*M121</f>
        <v>3699.3190000000004</v>
      </c>
      <c r="M121" s="11">
        <v>2.47</v>
      </c>
    </row>
    <row r="122" spans="1:13" ht="15.75">
      <c r="A122" s="4"/>
      <c r="B122" s="5"/>
      <c r="C122" s="5"/>
      <c r="D122" s="12"/>
      <c r="E122" s="5"/>
      <c r="F122" s="13"/>
      <c r="G122" s="13"/>
      <c r="H122" s="5"/>
      <c r="I122" s="14"/>
      <c r="J122" s="8">
        <f aca="true" t="shared" si="14" ref="J122:J143">I122*M122</f>
        <v>0</v>
      </c>
      <c r="K122" s="9">
        <f>K121+E122</f>
        <v>1497.7</v>
      </c>
      <c r="L122" s="10">
        <f t="shared" si="13"/>
        <v>3693.7829382223026</v>
      </c>
      <c r="M122" s="11">
        <f aca="true" t="shared" si="15" ref="M122:M143">4076.06/1652.7</f>
        <v>2.466303624372239</v>
      </c>
    </row>
    <row r="123" spans="1:13" ht="15.75">
      <c r="A123" s="4">
        <v>39206</v>
      </c>
      <c r="B123" s="15"/>
      <c r="C123" s="16"/>
      <c r="D123" s="12" t="s">
        <v>21</v>
      </c>
      <c r="E123" s="17"/>
      <c r="F123" s="18"/>
      <c r="G123" s="19"/>
      <c r="H123" s="15">
        <v>1446</v>
      </c>
      <c r="I123" s="20">
        <v>40</v>
      </c>
      <c r="J123" s="8">
        <f t="shared" si="14"/>
        <v>98.65214497488957</v>
      </c>
      <c r="K123" s="9">
        <f aca="true" t="shared" si="16" ref="K123:K143">K122-I123</f>
        <v>1457.7</v>
      </c>
      <c r="L123" s="10">
        <f t="shared" si="13"/>
        <v>3595.1307932474133</v>
      </c>
      <c r="M123" s="11">
        <f t="shared" si="15"/>
        <v>2.466303624372239</v>
      </c>
    </row>
    <row r="124" spans="1:13" ht="15.75">
      <c r="A124" s="4">
        <v>39217</v>
      </c>
      <c r="B124" s="5"/>
      <c r="C124" s="5"/>
      <c r="D124" s="12" t="s">
        <v>21</v>
      </c>
      <c r="E124" s="5"/>
      <c r="F124" s="13"/>
      <c r="G124" s="13"/>
      <c r="H124" s="5">
        <v>1448</v>
      </c>
      <c r="I124" s="14">
        <v>40</v>
      </c>
      <c r="J124" s="8">
        <f t="shared" si="14"/>
        <v>98.65214497488957</v>
      </c>
      <c r="K124" s="9">
        <f t="shared" si="16"/>
        <v>1417.7</v>
      </c>
      <c r="L124" s="10">
        <f t="shared" si="13"/>
        <v>3496.4786482725235</v>
      </c>
      <c r="M124" s="11">
        <f t="shared" si="15"/>
        <v>2.466303624372239</v>
      </c>
    </row>
    <row r="125" spans="1:13" ht="15.75">
      <c r="A125" s="4">
        <v>39217</v>
      </c>
      <c r="B125" s="5"/>
      <c r="C125" s="5"/>
      <c r="D125" s="12" t="s">
        <v>21</v>
      </c>
      <c r="E125" s="5"/>
      <c r="F125" s="13"/>
      <c r="G125" s="13"/>
      <c r="H125" s="5">
        <v>1449</v>
      </c>
      <c r="I125" s="14">
        <v>5</v>
      </c>
      <c r="J125" s="8">
        <f t="shared" si="14"/>
        <v>12.331518121861196</v>
      </c>
      <c r="K125" s="9">
        <f t="shared" si="16"/>
        <v>1412.7</v>
      </c>
      <c r="L125" s="10">
        <f t="shared" si="13"/>
        <v>3484.147130150662</v>
      </c>
      <c r="M125" s="11">
        <f t="shared" si="15"/>
        <v>2.466303624372239</v>
      </c>
    </row>
    <row r="126" spans="1:13" ht="15.75">
      <c r="A126" s="4">
        <v>39225</v>
      </c>
      <c r="B126" s="5"/>
      <c r="C126" s="5"/>
      <c r="D126" s="12" t="s">
        <v>21</v>
      </c>
      <c r="E126" s="5"/>
      <c r="F126" s="13"/>
      <c r="G126" s="13"/>
      <c r="H126" s="5">
        <v>1703</v>
      </c>
      <c r="I126" s="14">
        <v>40</v>
      </c>
      <c r="J126" s="8">
        <f t="shared" si="14"/>
        <v>98.65214497488957</v>
      </c>
      <c r="K126" s="9">
        <f t="shared" si="16"/>
        <v>1372.7</v>
      </c>
      <c r="L126" s="10">
        <f t="shared" si="13"/>
        <v>3385.494985175773</v>
      </c>
      <c r="M126" s="11">
        <f t="shared" si="15"/>
        <v>2.466303624372239</v>
      </c>
    </row>
    <row r="127" spans="1:13" ht="15.75">
      <c r="A127" s="4">
        <v>39230</v>
      </c>
      <c r="B127" s="5"/>
      <c r="C127" s="5"/>
      <c r="D127" s="12" t="s">
        <v>22</v>
      </c>
      <c r="E127" s="5"/>
      <c r="F127" s="13"/>
      <c r="G127" s="13"/>
      <c r="H127" s="5">
        <v>1704</v>
      </c>
      <c r="I127" s="14">
        <v>5</v>
      </c>
      <c r="J127" s="8">
        <f t="shared" si="14"/>
        <v>12.331518121861196</v>
      </c>
      <c r="K127" s="9">
        <f t="shared" si="16"/>
        <v>1367.7</v>
      </c>
      <c r="L127" s="10">
        <f t="shared" si="13"/>
        <v>3373.1634670539115</v>
      </c>
      <c r="M127" s="11">
        <f t="shared" si="15"/>
        <v>2.466303624372239</v>
      </c>
    </row>
    <row r="128" spans="1:13" ht="15.75">
      <c r="A128" s="4"/>
      <c r="B128" s="5"/>
      <c r="C128" s="5"/>
      <c r="D128" s="12"/>
      <c r="E128" s="5"/>
      <c r="F128" s="13"/>
      <c r="G128" s="13"/>
      <c r="H128" s="5"/>
      <c r="I128" s="14"/>
      <c r="J128" s="8">
        <f t="shared" si="14"/>
        <v>0</v>
      </c>
      <c r="K128" s="9">
        <f t="shared" si="16"/>
        <v>1367.7</v>
      </c>
      <c r="L128" s="10">
        <f t="shared" si="13"/>
        <v>3373.1634670539115</v>
      </c>
      <c r="M128" s="11">
        <f t="shared" si="15"/>
        <v>2.466303624372239</v>
      </c>
    </row>
    <row r="129" spans="1:13" ht="15.75">
      <c r="A129" s="4"/>
      <c r="B129" s="5"/>
      <c r="C129" s="5"/>
      <c r="D129" s="21"/>
      <c r="E129" s="5"/>
      <c r="F129" s="13"/>
      <c r="G129" s="13"/>
      <c r="H129" s="5"/>
      <c r="I129" s="14"/>
      <c r="J129" s="8">
        <f t="shared" si="14"/>
        <v>0</v>
      </c>
      <c r="K129" s="9">
        <f t="shared" si="16"/>
        <v>1367.7</v>
      </c>
      <c r="L129" s="10">
        <f t="shared" si="13"/>
        <v>3373.1634670539115</v>
      </c>
      <c r="M129" s="11">
        <f t="shared" si="15"/>
        <v>2.466303624372239</v>
      </c>
    </row>
    <row r="130" spans="1:13" ht="15.75">
      <c r="A130" s="4"/>
      <c r="B130" s="5"/>
      <c r="C130" s="5"/>
      <c r="D130" s="21"/>
      <c r="E130" s="5"/>
      <c r="F130" s="13"/>
      <c r="G130" s="13"/>
      <c r="H130" s="5"/>
      <c r="I130" s="14"/>
      <c r="J130" s="22">
        <f t="shared" si="14"/>
        <v>0</v>
      </c>
      <c r="K130" s="9">
        <f t="shared" si="16"/>
        <v>1367.7</v>
      </c>
      <c r="L130" s="10">
        <f t="shared" si="13"/>
        <v>3373.1634670539115</v>
      </c>
      <c r="M130" s="11">
        <f t="shared" si="15"/>
        <v>2.466303624372239</v>
      </c>
    </row>
    <row r="131" spans="1:13" ht="15.75">
      <c r="A131" s="4"/>
      <c r="B131" s="5"/>
      <c r="C131" s="5"/>
      <c r="D131" s="21"/>
      <c r="E131" s="5"/>
      <c r="F131" s="13"/>
      <c r="G131" s="13"/>
      <c r="H131" s="5"/>
      <c r="I131" s="14"/>
      <c r="J131" s="8">
        <f t="shared" si="14"/>
        <v>0</v>
      </c>
      <c r="K131" s="9">
        <f t="shared" si="16"/>
        <v>1367.7</v>
      </c>
      <c r="L131" s="10">
        <f t="shared" si="13"/>
        <v>3373.1634670539115</v>
      </c>
      <c r="M131" s="11">
        <f t="shared" si="15"/>
        <v>2.466303624372239</v>
      </c>
    </row>
    <row r="132" spans="1:13" ht="15.75">
      <c r="A132" s="4"/>
      <c r="B132" s="5"/>
      <c r="C132" s="5"/>
      <c r="D132" s="21"/>
      <c r="E132" s="5"/>
      <c r="F132" s="13"/>
      <c r="G132" s="13"/>
      <c r="H132" s="5"/>
      <c r="I132" s="14"/>
      <c r="J132" s="8">
        <f t="shared" si="14"/>
        <v>0</v>
      </c>
      <c r="K132" s="9">
        <f t="shared" si="16"/>
        <v>1367.7</v>
      </c>
      <c r="L132" s="10">
        <f t="shared" si="13"/>
        <v>3373.1634670539115</v>
      </c>
      <c r="M132" s="11">
        <f t="shared" si="15"/>
        <v>2.466303624372239</v>
      </c>
    </row>
    <row r="133" spans="1:13" ht="15.75">
      <c r="A133" s="4"/>
      <c r="B133" s="5"/>
      <c r="C133" s="5"/>
      <c r="D133" s="21"/>
      <c r="E133" s="5"/>
      <c r="F133" s="13"/>
      <c r="G133" s="13"/>
      <c r="H133" s="5"/>
      <c r="I133" s="14"/>
      <c r="J133" s="8">
        <f t="shared" si="14"/>
        <v>0</v>
      </c>
      <c r="K133" s="9">
        <f t="shared" si="16"/>
        <v>1367.7</v>
      </c>
      <c r="L133" s="10">
        <f t="shared" si="13"/>
        <v>3373.1634670539115</v>
      </c>
      <c r="M133" s="11">
        <f t="shared" si="15"/>
        <v>2.466303624372239</v>
      </c>
    </row>
    <row r="134" spans="1:13" ht="15.75">
      <c r="A134" s="4"/>
      <c r="B134" s="5"/>
      <c r="C134" s="5"/>
      <c r="D134" s="21"/>
      <c r="E134" s="5"/>
      <c r="F134" s="13"/>
      <c r="G134" s="13"/>
      <c r="H134" s="5"/>
      <c r="I134" s="14"/>
      <c r="J134" s="8">
        <f t="shared" si="14"/>
        <v>0</v>
      </c>
      <c r="K134" s="9">
        <f t="shared" si="16"/>
        <v>1367.7</v>
      </c>
      <c r="L134" s="10">
        <f t="shared" si="13"/>
        <v>3373.1634670539115</v>
      </c>
      <c r="M134" s="11">
        <f t="shared" si="15"/>
        <v>2.466303624372239</v>
      </c>
    </row>
    <row r="135" spans="1:13" ht="15.75">
      <c r="A135" s="4"/>
      <c r="B135" s="5"/>
      <c r="C135" s="5"/>
      <c r="D135" s="21"/>
      <c r="E135" s="5"/>
      <c r="F135" s="13"/>
      <c r="G135" s="13"/>
      <c r="H135" s="5"/>
      <c r="I135" s="14"/>
      <c r="J135" s="8">
        <f t="shared" si="14"/>
        <v>0</v>
      </c>
      <c r="K135" s="9">
        <f t="shared" si="16"/>
        <v>1367.7</v>
      </c>
      <c r="L135" s="10">
        <f t="shared" si="13"/>
        <v>3373.1634670539115</v>
      </c>
      <c r="M135" s="11">
        <f t="shared" si="15"/>
        <v>2.466303624372239</v>
      </c>
    </row>
    <row r="136" spans="1:13" ht="15.75">
      <c r="A136" s="4"/>
      <c r="B136" s="5"/>
      <c r="C136" s="5"/>
      <c r="D136" s="21"/>
      <c r="E136" s="5"/>
      <c r="F136" s="13"/>
      <c r="G136" s="13"/>
      <c r="H136" s="5"/>
      <c r="I136" s="14"/>
      <c r="J136" s="8">
        <f t="shared" si="14"/>
        <v>0</v>
      </c>
      <c r="K136" s="9">
        <f t="shared" si="16"/>
        <v>1367.7</v>
      </c>
      <c r="L136" s="10">
        <f t="shared" si="13"/>
        <v>3373.1634670539115</v>
      </c>
      <c r="M136" s="11">
        <f t="shared" si="15"/>
        <v>2.466303624372239</v>
      </c>
    </row>
    <row r="137" spans="1:13" ht="15.75">
      <c r="A137" s="4"/>
      <c r="B137" s="5"/>
      <c r="C137" s="5"/>
      <c r="D137" s="21"/>
      <c r="E137" s="5"/>
      <c r="F137" s="13"/>
      <c r="G137" s="13"/>
      <c r="H137" s="5"/>
      <c r="I137" s="14"/>
      <c r="J137" s="8">
        <f t="shared" si="14"/>
        <v>0</v>
      </c>
      <c r="K137" s="9">
        <f t="shared" si="16"/>
        <v>1367.7</v>
      </c>
      <c r="L137" s="10">
        <f t="shared" si="13"/>
        <v>3373.1634670539115</v>
      </c>
      <c r="M137" s="11">
        <f t="shared" si="15"/>
        <v>2.466303624372239</v>
      </c>
    </row>
    <row r="138" spans="1:13" ht="15.75">
      <c r="A138" s="4"/>
      <c r="B138" s="5"/>
      <c r="C138" s="5"/>
      <c r="D138" s="21"/>
      <c r="E138" s="5"/>
      <c r="F138" s="13"/>
      <c r="G138" s="13"/>
      <c r="H138" s="5"/>
      <c r="I138" s="14"/>
      <c r="J138" s="8">
        <f t="shared" si="14"/>
        <v>0</v>
      </c>
      <c r="K138" s="9">
        <f t="shared" si="16"/>
        <v>1367.7</v>
      </c>
      <c r="L138" s="10">
        <f t="shared" si="13"/>
        <v>3373.1634670539115</v>
      </c>
      <c r="M138" s="11">
        <f t="shared" si="15"/>
        <v>2.466303624372239</v>
      </c>
    </row>
    <row r="139" spans="1:13" ht="15.75">
      <c r="A139" s="4"/>
      <c r="B139" s="5"/>
      <c r="C139" s="5"/>
      <c r="D139" s="21"/>
      <c r="E139" s="5"/>
      <c r="F139" s="13"/>
      <c r="G139" s="13"/>
      <c r="H139" s="5"/>
      <c r="I139" s="14"/>
      <c r="J139" s="8">
        <f t="shared" si="14"/>
        <v>0</v>
      </c>
      <c r="K139" s="9">
        <f t="shared" si="16"/>
        <v>1367.7</v>
      </c>
      <c r="L139" s="10">
        <f t="shared" si="13"/>
        <v>3373.1634670539115</v>
      </c>
      <c r="M139" s="11">
        <f t="shared" si="15"/>
        <v>2.466303624372239</v>
      </c>
    </row>
    <row r="140" spans="1:13" ht="15.75">
      <c r="A140" s="4"/>
      <c r="B140" s="5"/>
      <c r="C140" s="5"/>
      <c r="D140" s="21"/>
      <c r="E140" s="5"/>
      <c r="F140" s="13"/>
      <c r="G140" s="13"/>
      <c r="H140" s="5"/>
      <c r="I140" s="14"/>
      <c r="J140" s="8">
        <f t="shared" si="14"/>
        <v>0</v>
      </c>
      <c r="K140" s="9">
        <f t="shared" si="16"/>
        <v>1367.7</v>
      </c>
      <c r="L140" s="10">
        <f t="shared" si="13"/>
        <v>3373.1634670539115</v>
      </c>
      <c r="M140" s="11">
        <f t="shared" si="15"/>
        <v>2.466303624372239</v>
      </c>
    </row>
    <row r="141" spans="1:13" ht="15.75">
      <c r="A141" s="4"/>
      <c r="B141" s="5"/>
      <c r="C141" s="5"/>
      <c r="D141" s="21"/>
      <c r="E141" s="5"/>
      <c r="F141" s="13"/>
      <c r="G141" s="13"/>
      <c r="H141" s="5"/>
      <c r="I141" s="14"/>
      <c r="J141" s="8">
        <f t="shared" si="14"/>
        <v>0</v>
      </c>
      <c r="K141" s="9">
        <f t="shared" si="16"/>
        <v>1367.7</v>
      </c>
      <c r="L141" s="10">
        <f t="shared" si="13"/>
        <v>3373.1634670539115</v>
      </c>
      <c r="M141" s="11">
        <f t="shared" si="15"/>
        <v>2.466303624372239</v>
      </c>
    </row>
    <row r="142" spans="1:13" ht="15.75">
      <c r="A142" s="4"/>
      <c r="B142" s="5"/>
      <c r="C142" s="5"/>
      <c r="D142" s="21"/>
      <c r="E142" s="5"/>
      <c r="F142" s="13"/>
      <c r="G142" s="13"/>
      <c r="H142" s="5"/>
      <c r="I142" s="14"/>
      <c r="J142" s="8">
        <f t="shared" si="14"/>
        <v>0</v>
      </c>
      <c r="K142" s="9">
        <f t="shared" si="16"/>
        <v>1367.7</v>
      </c>
      <c r="L142" s="10">
        <f t="shared" si="13"/>
        <v>3373.1634670539115</v>
      </c>
      <c r="M142" s="11">
        <f t="shared" si="15"/>
        <v>2.466303624372239</v>
      </c>
    </row>
    <row r="143" spans="1:13" ht="15.75">
      <c r="A143" s="4"/>
      <c r="B143" s="5"/>
      <c r="C143" s="5"/>
      <c r="D143" s="21"/>
      <c r="E143" s="5"/>
      <c r="F143" s="13"/>
      <c r="G143" s="13"/>
      <c r="H143" s="5"/>
      <c r="I143" s="14"/>
      <c r="J143" s="8">
        <f t="shared" si="14"/>
        <v>0</v>
      </c>
      <c r="K143" s="9">
        <f t="shared" si="16"/>
        <v>1367.7</v>
      </c>
      <c r="L143" s="10">
        <f t="shared" si="13"/>
        <v>3373.1634670539115</v>
      </c>
      <c r="M143" s="11">
        <f t="shared" si="15"/>
        <v>2.466303624372239</v>
      </c>
    </row>
    <row r="144" spans="1:13" ht="15.75">
      <c r="A144" s="4"/>
      <c r="B144" s="5"/>
      <c r="C144" s="5"/>
      <c r="D144" s="21"/>
      <c r="E144" s="5"/>
      <c r="F144" s="13"/>
      <c r="G144" s="13"/>
      <c r="H144" s="5"/>
      <c r="I144" s="23">
        <f>SUM(I122:I143)</f>
        <v>130</v>
      </c>
      <c r="J144" s="24">
        <f>SUM(J122:J143)</f>
        <v>320.6194711683911</v>
      </c>
      <c r="K144" s="9"/>
      <c r="L144" s="8"/>
      <c r="M144" s="11"/>
    </row>
    <row r="146" spans="1:13" ht="15" customHeight="1">
      <c r="A146" s="76"/>
      <c r="B146" s="76"/>
      <c r="C146" s="76"/>
      <c r="D146" s="77" t="s">
        <v>0</v>
      </c>
      <c r="E146" s="77"/>
      <c r="F146" s="77"/>
      <c r="G146" s="77"/>
      <c r="H146" s="77"/>
      <c r="I146" s="77"/>
      <c r="J146" s="77"/>
      <c r="K146" s="2" t="s">
        <v>1</v>
      </c>
      <c r="L146" s="78">
        <v>2007</v>
      </c>
      <c r="M146" s="78"/>
    </row>
    <row r="147" spans="1:13" ht="15.75">
      <c r="A147" s="76"/>
      <c r="B147" s="76"/>
      <c r="C147" s="76"/>
      <c r="D147" s="77"/>
      <c r="E147" s="77"/>
      <c r="F147" s="77"/>
      <c r="G147" s="77"/>
      <c r="H147" s="77"/>
      <c r="I147" s="77"/>
      <c r="J147" s="77"/>
      <c r="K147" s="2" t="s">
        <v>2</v>
      </c>
      <c r="L147" s="78" t="s">
        <v>28</v>
      </c>
      <c r="M147" s="78"/>
    </row>
    <row r="148" spans="1:13" ht="15" customHeight="1">
      <c r="A148" s="79" t="s">
        <v>4</v>
      </c>
      <c r="B148" s="79" t="s">
        <v>5</v>
      </c>
      <c r="C148" s="79" t="s">
        <v>6</v>
      </c>
      <c r="D148" s="79" t="s">
        <v>7</v>
      </c>
      <c r="E148" s="80" t="s">
        <v>8</v>
      </c>
      <c r="F148" s="80"/>
      <c r="G148" s="80"/>
      <c r="H148" s="80" t="s">
        <v>9</v>
      </c>
      <c r="I148" s="80"/>
      <c r="J148" s="80"/>
      <c r="K148" s="80" t="s">
        <v>10</v>
      </c>
      <c r="L148" s="80"/>
      <c r="M148" s="80"/>
    </row>
    <row r="149" spans="1:13" ht="45">
      <c r="A149" s="79"/>
      <c r="B149" s="79"/>
      <c r="C149" s="79"/>
      <c r="D149" s="79"/>
      <c r="E149" s="3" t="s">
        <v>11</v>
      </c>
      <c r="F149" s="3" t="s">
        <v>12</v>
      </c>
      <c r="G149" s="3" t="s">
        <v>13</v>
      </c>
      <c r="H149" s="3" t="s">
        <v>14</v>
      </c>
      <c r="I149" s="3" t="s">
        <v>15</v>
      </c>
      <c r="J149" s="3" t="s">
        <v>16</v>
      </c>
      <c r="K149" s="3" t="s">
        <v>17</v>
      </c>
      <c r="L149" s="3" t="s">
        <v>18</v>
      </c>
      <c r="M149" s="3" t="s">
        <v>19</v>
      </c>
    </row>
    <row r="150" spans="1:13" ht="15.75">
      <c r="A150" s="4"/>
      <c r="B150" s="5"/>
      <c r="C150" s="5"/>
      <c r="D150" s="6" t="s">
        <v>20</v>
      </c>
      <c r="E150" s="7"/>
      <c r="F150" s="8"/>
      <c r="G150" s="8"/>
      <c r="H150" s="7"/>
      <c r="I150" s="5"/>
      <c r="J150" s="8"/>
      <c r="K150" s="9">
        <v>1367.7</v>
      </c>
      <c r="L150" s="10">
        <f aca="true" t="shared" si="17" ref="L150:L172">ROUNDDOWN(K150*M150,2)</f>
        <v>3373.16</v>
      </c>
      <c r="M150" s="11">
        <f aca="true" t="shared" si="18" ref="M150:M172">4076.06/1652.7</f>
        <v>2.466303624372239</v>
      </c>
    </row>
    <row r="151" spans="1:13" ht="15.75">
      <c r="A151" s="4"/>
      <c r="B151" s="5"/>
      <c r="C151" s="5"/>
      <c r="D151" s="12"/>
      <c r="E151" s="5"/>
      <c r="F151" s="13"/>
      <c r="G151" s="13"/>
      <c r="H151" s="5"/>
      <c r="I151" s="14"/>
      <c r="J151" s="8">
        <f aca="true" t="shared" si="19" ref="J151:J172">I151*M151</f>
        <v>0</v>
      </c>
      <c r="K151" s="9">
        <f>K150+E151</f>
        <v>1367.7</v>
      </c>
      <c r="L151" s="10">
        <f t="shared" si="17"/>
        <v>3373.16</v>
      </c>
      <c r="M151" s="11">
        <f t="shared" si="18"/>
        <v>2.466303624372239</v>
      </c>
    </row>
    <row r="152" spans="1:13" ht="15.75">
      <c r="A152" s="4">
        <v>39237</v>
      </c>
      <c r="B152" s="15"/>
      <c r="C152" s="16"/>
      <c r="D152" s="12" t="s">
        <v>21</v>
      </c>
      <c r="E152" s="17"/>
      <c r="F152" s="18"/>
      <c r="G152" s="19"/>
      <c r="H152" s="15">
        <v>1706</v>
      </c>
      <c r="I152" s="20">
        <v>40</v>
      </c>
      <c r="J152" s="8">
        <f t="shared" si="19"/>
        <v>98.65214497488957</v>
      </c>
      <c r="K152" s="9">
        <f aca="true" t="shared" si="20" ref="K152:K172">K151-I152</f>
        <v>1327.7</v>
      </c>
      <c r="L152" s="10">
        <f t="shared" si="17"/>
        <v>3274.51</v>
      </c>
      <c r="M152" s="11">
        <f t="shared" si="18"/>
        <v>2.466303624372239</v>
      </c>
    </row>
    <row r="153" spans="1:13" ht="15.75">
      <c r="A153" s="4">
        <v>39247</v>
      </c>
      <c r="B153" s="5"/>
      <c r="C153" s="5"/>
      <c r="D153" s="12" t="s">
        <v>21</v>
      </c>
      <c r="E153" s="5"/>
      <c r="F153" s="13"/>
      <c r="G153" s="13"/>
      <c r="H153" s="5">
        <v>1709</v>
      </c>
      <c r="I153" s="14">
        <v>40</v>
      </c>
      <c r="J153" s="8">
        <f t="shared" si="19"/>
        <v>98.65214497488957</v>
      </c>
      <c r="K153" s="9">
        <f t="shared" si="20"/>
        <v>1287.7</v>
      </c>
      <c r="L153" s="10">
        <f t="shared" si="17"/>
        <v>3175.85</v>
      </c>
      <c r="M153" s="11">
        <f t="shared" si="18"/>
        <v>2.466303624372239</v>
      </c>
    </row>
    <row r="154" spans="1:13" ht="15.75">
      <c r="A154" s="4">
        <v>39252</v>
      </c>
      <c r="B154" s="5"/>
      <c r="C154" s="5"/>
      <c r="D154" s="12" t="s">
        <v>22</v>
      </c>
      <c r="E154" s="5"/>
      <c r="F154" s="13"/>
      <c r="G154" s="13"/>
      <c r="H154" s="5">
        <v>1710</v>
      </c>
      <c r="I154" s="14">
        <v>5</v>
      </c>
      <c r="J154" s="8">
        <f t="shared" si="19"/>
        <v>12.331518121861196</v>
      </c>
      <c r="K154" s="9">
        <f t="shared" si="20"/>
        <v>1282.7</v>
      </c>
      <c r="L154" s="10">
        <f t="shared" si="17"/>
        <v>3163.52</v>
      </c>
      <c r="M154" s="11">
        <f t="shared" si="18"/>
        <v>2.466303624372239</v>
      </c>
    </row>
    <row r="155" spans="1:13" ht="15.75">
      <c r="A155" s="4">
        <v>39258</v>
      </c>
      <c r="B155" s="5"/>
      <c r="C155" s="5"/>
      <c r="D155" s="12" t="s">
        <v>21</v>
      </c>
      <c r="E155" s="5"/>
      <c r="F155" s="13"/>
      <c r="G155" s="13"/>
      <c r="H155" s="5">
        <v>1716</v>
      </c>
      <c r="I155" s="14">
        <v>40</v>
      </c>
      <c r="J155" s="8">
        <f t="shared" si="19"/>
        <v>98.65214497488957</v>
      </c>
      <c r="K155" s="9">
        <f t="shared" si="20"/>
        <v>1242.7</v>
      </c>
      <c r="L155" s="10">
        <f t="shared" si="17"/>
        <v>3064.87</v>
      </c>
      <c r="M155" s="11">
        <f t="shared" si="18"/>
        <v>2.466303624372239</v>
      </c>
    </row>
    <row r="156" spans="1:13" ht="15.75">
      <c r="A156" s="4"/>
      <c r="B156" s="5"/>
      <c r="C156" s="5"/>
      <c r="D156" s="12"/>
      <c r="E156" s="5"/>
      <c r="F156" s="13"/>
      <c r="G156" s="13"/>
      <c r="H156" s="5"/>
      <c r="I156" s="14"/>
      <c r="J156" s="8">
        <f t="shared" si="19"/>
        <v>0</v>
      </c>
      <c r="K156" s="9">
        <f t="shared" si="20"/>
        <v>1242.7</v>
      </c>
      <c r="L156" s="10">
        <f t="shared" si="17"/>
        <v>3064.87</v>
      </c>
      <c r="M156" s="11">
        <f t="shared" si="18"/>
        <v>2.466303624372239</v>
      </c>
    </row>
    <row r="157" spans="1:13" ht="15.75">
      <c r="A157" s="4"/>
      <c r="B157" s="5"/>
      <c r="C157" s="5"/>
      <c r="D157" s="12"/>
      <c r="E157" s="5"/>
      <c r="F157" s="13"/>
      <c r="G157" s="13"/>
      <c r="H157" s="5"/>
      <c r="I157" s="14"/>
      <c r="J157" s="8">
        <f t="shared" si="19"/>
        <v>0</v>
      </c>
      <c r="K157" s="9">
        <f t="shared" si="20"/>
        <v>1242.7</v>
      </c>
      <c r="L157" s="10">
        <f t="shared" si="17"/>
        <v>3064.87</v>
      </c>
      <c r="M157" s="11">
        <f t="shared" si="18"/>
        <v>2.466303624372239</v>
      </c>
    </row>
    <row r="158" spans="1:13" ht="15.75">
      <c r="A158" s="4"/>
      <c r="B158" s="5"/>
      <c r="C158" s="5"/>
      <c r="D158" s="21"/>
      <c r="E158" s="5"/>
      <c r="F158" s="13"/>
      <c r="G158" s="13"/>
      <c r="H158" s="5"/>
      <c r="I158" s="14"/>
      <c r="J158" s="8">
        <f t="shared" si="19"/>
        <v>0</v>
      </c>
      <c r="K158" s="9">
        <f t="shared" si="20"/>
        <v>1242.7</v>
      </c>
      <c r="L158" s="10">
        <f t="shared" si="17"/>
        <v>3064.87</v>
      </c>
      <c r="M158" s="11">
        <f t="shared" si="18"/>
        <v>2.466303624372239</v>
      </c>
    </row>
    <row r="159" spans="1:13" ht="15.75">
      <c r="A159" s="4"/>
      <c r="B159" s="5"/>
      <c r="C159" s="5"/>
      <c r="D159" s="21"/>
      <c r="E159" s="5"/>
      <c r="F159" s="13"/>
      <c r="G159" s="13"/>
      <c r="H159" s="5"/>
      <c r="I159" s="14"/>
      <c r="J159" s="22">
        <f t="shared" si="19"/>
        <v>0</v>
      </c>
      <c r="K159" s="9">
        <f t="shared" si="20"/>
        <v>1242.7</v>
      </c>
      <c r="L159" s="10">
        <f t="shared" si="17"/>
        <v>3064.87</v>
      </c>
      <c r="M159" s="11">
        <f t="shared" si="18"/>
        <v>2.466303624372239</v>
      </c>
    </row>
    <row r="160" spans="1:13" ht="15.75">
      <c r="A160" s="4"/>
      <c r="B160" s="5"/>
      <c r="C160" s="5"/>
      <c r="D160" s="21"/>
      <c r="E160" s="5"/>
      <c r="F160" s="13"/>
      <c r="G160" s="13"/>
      <c r="H160" s="5"/>
      <c r="I160" s="14"/>
      <c r="J160" s="8">
        <f t="shared" si="19"/>
        <v>0</v>
      </c>
      <c r="K160" s="9">
        <f t="shared" si="20"/>
        <v>1242.7</v>
      </c>
      <c r="L160" s="10">
        <f t="shared" si="17"/>
        <v>3064.87</v>
      </c>
      <c r="M160" s="11">
        <f t="shared" si="18"/>
        <v>2.466303624372239</v>
      </c>
    </row>
    <row r="161" spans="1:13" ht="15.75">
      <c r="A161" s="4"/>
      <c r="B161" s="5"/>
      <c r="C161" s="5"/>
      <c r="D161" s="21"/>
      <c r="E161" s="5"/>
      <c r="F161" s="13"/>
      <c r="G161" s="13"/>
      <c r="H161" s="5"/>
      <c r="I161" s="14"/>
      <c r="J161" s="8">
        <f t="shared" si="19"/>
        <v>0</v>
      </c>
      <c r="K161" s="9">
        <f t="shared" si="20"/>
        <v>1242.7</v>
      </c>
      <c r="L161" s="10">
        <f t="shared" si="17"/>
        <v>3064.87</v>
      </c>
      <c r="M161" s="11">
        <f t="shared" si="18"/>
        <v>2.466303624372239</v>
      </c>
    </row>
    <row r="162" spans="1:13" ht="15.75">
      <c r="A162" s="4"/>
      <c r="B162" s="5"/>
      <c r="C162" s="5"/>
      <c r="D162" s="21"/>
      <c r="E162" s="5"/>
      <c r="F162" s="13"/>
      <c r="G162" s="13"/>
      <c r="H162" s="5"/>
      <c r="I162" s="14"/>
      <c r="J162" s="8">
        <f t="shared" si="19"/>
        <v>0</v>
      </c>
      <c r="K162" s="9">
        <f t="shared" si="20"/>
        <v>1242.7</v>
      </c>
      <c r="L162" s="10">
        <f t="shared" si="17"/>
        <v>3064.87</v>
      </c>
      <c r="M162" s="11">
        <f t="shared" si="18"/>
        <v>2.466303624372239</v>
      </c>
    </row>
    <row r="163" spans="1:13" ht="15.75">
      <c r="A163" s="4"/>
      <c r="B163" s="5"/>
      <c r="C163" s="5"/>
      <c r="D163" s="21"/>
      <c r="E163" s="5"/>
      <c r="F163" s="13"/>
      <c r="G163" s="13"/>
      <c r="H163" s="5"/>
      <c r="I163" s="14"/>
      <c r="J163" s="8">
        <f t="shared" si="19"/>
        <v>0</v>
      </c>
      <c r="K163" s="9">
        <f t="shared" si="20"/>
        <v>1242.7</v>
      </c>
      <c r="L163" s="10">
        <f t="shared" si="17"/>
        <v>3064.87</v>
      </c>
      <c r="M163" s="11">
        <f t="shared" si="18"/>
        <v>2.466303624372239</v>
      </c>
    </row>
    <row r="164" spans="1:13" ht="15.75">
      <c r="A164" s="4"/>
      <c r="B164" s="5"/>
      <c r="C164" s="5"/>
      <c r="D164" s="21"/>
      <c r="E164" s="5"/>
      <c r="F164" s="13"/>
      <c r="G164" s="13"/>
      <c r="H164" s="5"/>
      <c r="I164" s="14"/>
      <c r="J164" s="8">
        <f t="shared" si="19"/>
        <v>0</v>
      </c>
      <c r="K164" s="9">
        <f t="shared" si="20"/>
        <v>1242.7</v>
      </c>
      <c r="L164" s="10">
        <f t="shared" si="17"/>
        <v>3064.87</v>
      </c>
      <c r="M164" s="11">
        <f t="shared" si="18"/>
        <v>2.466303624372239</v>
      </c>
    </row>
    <row r="165" spans="1:13" ht="15.75">
      <c r="A165" s="4"/>
      <c r="B165" s="5"/>
      <c r="C165" s="5"/>
      <c r="D165" s="21"/>
      <c r="E165" s="5"/>
      <c r="F165" s="13"/>
      <c r="G165" s="13"/>
      <c r="H165" s="5"/>
      <c r="I165" s="14"/>
      <c r="J165" s="8">
        <f t="shared" si="19"/>
        <v>0</v>
      </c>
      <c r="K165" s="9">
        <f t="shared" si="20"/>
        <v>1242.7</v>
      </c>
      <c r="L165" s="10">
        <f t="shared" si="17"/>
        <v>3064.87</v>
      </c>
      <c r="M165" s="11">
        <f t="shared" si="18"/>
        <v>2.466303624372239</v>
      </c>
    </row>
    <row r="166" spans="1:13" ht="15.75">
      <c r="A166" s="4"/>
      <c r="B166" s="5"/>
      <c r="C166" s="5"/>
      <c r="D166" s="21"/>
      <c r="E166" s="5"/>
      <c r="F166" s="13"/>
      <c r="G166" s="13"/>
      <c r="H166" s="5"/>
      <c r="I166" s="14"/>
      <c r="J166" s="8">
        <f t="shared" si="19"/>
        <v>0</v>
      </c>
      <c r="K166" s="9">
        <f t="shared" si="20"/>
        <v>1242.7</v>
      </c>
      <c r="L166" s="10">
        <f t="shared" si="17"/>
        <v>3064.87</v>
      </c>
      <c r="M166" s="11">
        <f t="shared" si="18"/>
        <v>2.466303624372239</v>
      </c>
    </row>
    <row r="167" spans="1:13" ht="15.75">
      <c r="A167" s="4"/>
      <c r="B167" s="5"/>
      <c r="C167" s="5"/>
      <c r="D167" s="21"/>
      <c r="E167" s="5"/>
      <c r="F167" s="13"/>
      <c r="G167" s="13"/>
      <c r="H167" s="5"/>
      <c r="I167" s="14"/>
      <c r="J167" s="8">
        <f t="shared" si="19"/>
        <v>0</v>
      </c>
      <c r="K167" s="9">
        <f t="shared" si="20"/>
        <v>1242.7</v>
      </c>
      <c r="L167" s="10">
        <f t="shared" si="17"/>
        <v>3064.87</v>
      </c>
      <c r="M167" s="11">
        <f t="shared" si="18"/>
        <v>2.466303624372239</v>
      </c>
    </row>
    <row r="168" spans="1:13" ht="15.75">
      <c r="A168" s="4"/>
      <c r="B168" s="5"/>
      <c r="C168" s="5"/>
      <c r="D168" s="21"/>
      <c r="E168" s="5"/>
      <c r="F168" s="13"/>
      <c r="G168" s="13"/>
      <c r="H168" s="5"/>
      <c r="I168" s="14"/>
      <c r="J168" s="8">
        <f t="shared" si="19"/>
        <v>0</v>
      </c>
      <c r="K168" s="9">
        <f t="shared" si="20"/>
        <v>1242.7</v>
      </c>
      <c r="L168" s="10">
        <f t="shared" si="17"/>
        <v>3064.87</v>
      </c>
      <c r="M168" s="11">
        <f t="shared" si="18"/>
        <v>2.466303624372239</v>
      </c>
    </row>
    <row r="169" spans="1:13" ht="15.75">
      <c r="A169" s="4"/>
      <c r="B169" s="5"/>
      <c r="C169" s="5"/>
      <c r="D169" s="21"/>
      <c r="E169" s="5"/>
      <c r="F169" s="13"/>
      <c r="G169" s="13"/>
      <c r="H169" s="5"/>
      <c r="I169" s="14"/>
      <c r="J169" s="8">
        <f t="shared" si="19"/>
        <v>0</v>
      </c>
      <c r="K169" s="9">
        <f t="shared" si="20"/>
        <v>1242.7</v>
      </c>
      <c r="L169" s="10">
        <f t="shared" si="17"/>
        <v>3064.87</v>
      </c>
      <c r="M169" s="11">
        <f t="shared" si="18"/>
        <v>2.466303624372239</v>
      </c>
    </row>
    <row r="170" spans="1:13" ht="15.75">
      <c r="A170" s="4"/>
      <c r="B170" s="5"/>
      <c r="C170" s="5"/>
      <c r="D170" s="21"/>
      <c r="E170" s="5"/>
      <c r="F170" s="13"/>
      <c r="G170" s="13"/>
      <c r="H170" s="5"/>
      <c r="I170" s="14"/>
      <c r="J170" s="8">
        <f t="shared" si="19"/>
        <v>0</v>
      </c>
      <c r="K170" s="9">
        <f t="shared" si="20"/>
        <v>1242.7</v>
      </c>
      <c r="L170" s="10">
        <f t="shared" si="17"/>
        <v>3064.87</v>
      </c>
      <c r="M170" s="11">
        <f t="shared" si="18"/>
        <v>2.466303624372239</v>
      </c>
    </row>
    <row r="171" spans="1:13" ht="15.75">
      <c r="A171" s="4"/>
      <c r="B171" s="5"/>
      <c r="C171" s="5"/>
      <c r="D171" s="21"/>
      <c r="E171" s="5"/>
      <c r="F171" s="13"/>
      <c r="G171" s="13"/>
      <c r="H171" s="5"/>
      <c r="I171" s="14"/>
      <c r="J171" s="8">
        <f t="shared" si="19"/>
        <v>0</v>
      </c>
      <c r="K171" s="9">
        <f t="shared" si="20"/>
        <v>1242.7</v>
      </c>
      <c r="L171" s="10">
        <f t="shared" si="17"/>
        <v>3064.87</v>
      </c>
      <c r="M171" s="11">
        <f t="shared" si="18"/>
        <v>2.466303624372239</v>
      </c>
    </row>
    <row r="172" spans="1:13" ht="15.75">
      <c r="A172" s="4"/>
      <c r="B172" s="5"/>
      <c r="C172" s="5"/>
      <c r="D172" s="21"/>
      <c r="E172" s="5"/>
      <c r="F172" s="13"/>
      <c r="G172" s="13"/>
      <c r="H172" s="5"/>
      <c r="I172" s="14"/>
      <c r="J172" s="8">
        <f t="shared" si="19"/>
        <v>0</v>
      </c>
      <c r="K172" s="9">
        <f t="shared" si="20"/>
        <v>1242.7</v>
      </c>
      <c r="L172" s="10">
        <f t="shared" si="17"/>
        <v>3064.87</v>
      </c>
      <c r="M172" s="11">
        <f t="shared" si="18"/>
        <v>2.466303624372239</v>
      </c>
    </row>
    <row r="173" spans="1:13" ht="15.75">
      <c r="A173" s="4"/>
      <c r="B173" s="5"/>
      <c r="C173" s="5"/>
      <c r="D173" s="21"/>
      <c r="E173" s="5"/>
      <c r="F173" s="13"/>
      <c r="G173" s="13"/>
      <c r="H173" s="5"/>
      <c r="I173" s="23">
        <f>SUM(I151:I172)</f>
        <v>125</v>
      </c>
      <c r="J173" s="24">
        <f>SUM(J151:J172)</f>
        <v>308.2879530465299</v>
      </c>
      <c r="K173" s="9"/>
      <c r="L173" s="8"/>
      <c r="M173" s="11"/>
    </row>
    <row r="175" spans="1:13" ht="15" customHeight="1">
      <c r="A175" s="76"/>
      <c r="B175" s="76"/>
      <c r="C175" s="76"/>
      <c r="D175" s="77" t="s">
        <v>0</v>
      </c>
      <c r="E175" s="77"/>
      <c r="F175" s="77"/>
      <c r="G175" s="77"/>
      <c r="H175" s="77"/>
      <c r="I175" s="77"/>
      <c r="J175" s="77"/>
      <c r="K175" s="2" t="s">
        <v>1</v>
      </c>
      <c r="L175" s="78">
        <v>2007</v>
      </c>
      <c r="M175" s="78"/>
    </row>
    <row r="176" spans="1:13" ht="15.75">
      <c r="A176" s="76"/>
      <c r="B176" s="76"/>
      <c r="C176" s="76"/>
      <c r="D176" s="77"/>
      <c r="E176" s="77"/>
      <c r="F176" s="77"/>
      <c r="G176" s="77"/>
      <c r="H176" s="77"/>
      <c r="I176" s="77"/>
      <c r="J176" s="77"/>
      <c r="K176" s="2" t="s">
        <v>2</v>
      </c>
      <c r="L176" s="78" t="s">
        <v>29</v>
      </c>
      <c r="M176" s="78"/>
    </row>
    <row r="177" spans="1:13" ht="15" customHeight="1">
      <c r="A177" s="79" t="s">
        <v>4</v>
      </c>
      <c r="B177" s="79" t="s">
        <v>5</v>
      </c>
      <c r="C177" s="79" t="s">
        <v>6</v>
      </c>
      <c r="D177" s="79" t="s">
        <v>7</v>
      </c>
      <c r="E177" s="80" t="s">
        <v>8</v>
      </c>
      <c r="F177" s="80"/>
      <c r="G177" s="80"/>
      <c r="H177" s="80" t="s">
        <v>9</v>
      </c>
      <c r="I177" s="80"/>
      <c r="J177" s="80"/>
      <c r="K177" s="80" t="s">
        <v>10</v>
      </c>
      <c r="L177" s="80"/>
      <c r="M177" s="80"/>
    </row>
    <row r="178" spans="1:13" ht="45">
      <c r="A178" s="79"/>
      <c r="B178" s="79"/>
      <c r="C178" s="79"/>
      <c r="D178" s="79"/>
      <c r="E178" s="3" t="s">
        <v>11</v>
      </c>
      <c r="F178" s="3" t="s">
        <v>12</v>
      </c>
      <c r="G178" s="3" t="s">
        <v>13</v>
      </c>
      <c r="H178" s="3" t="s">
        <v>14</v>
      </c>
      <c r="I178" s="3" t="s">
        <v>15</v>
      </c>
      <c r="J178" s="3" t="s">
        <v>16</v>
      </c>
      <c r="K178" s="3" t="s">
        <v>17</v>
      </c>
      <c r="L178" s="3" t="s">
        <v>18</v>
      </c>
      <c r="M178" s="3" t="s">
        <v>19</v>
      </c>
    </row>
    <row r="179" spans="1:13" ht="15.75">
      <c r="A179" s="4"/>
      <c r="B179" s="5"/>
      <c r="C179" s="5"/>
      <c r="D179" s="6" t="s">
        <v>20</v>
      </c>
      <c r="E179" s="7"/>
      <c r="F179" s="8"/>
      <c r="G179" s="8"/>
      <c r="H179" s="7"/>
      <c r="I179" s="5"/>
      <c r="J179" s="8"/>
      <c r="K179" s="9">
        <v>1242.7</v>
      </c>
      <c r="L179" s="10">
        <f aca="true" t="shared" si="21" ref="L179:L201">ROUNDDOWN(K179*M179,2)</f>
        <v>3064.87</v>
      </c>
      <c r="M179" s="11">
        <f aca="true" t="shared" si="22" ref="M179:M201">4076.06/1652.7</f>
        <v>2.466303624372239</v>
      </c>
    </row>
    <row r="180" spans="1:13" ht="15.75">
      <c r="A180" s="4"/>
      <c r="B180" s="5"/>
      <c r="C180" s="5"/>
      <c r="D180" s="12"/>
      <c r="E180" s="5"/>
      <c r="F180" s="13"/>
      <c r="G180" s="13"/>
      <c r="H180" s="5"/>
      <c r="I180" s="14"/>
      <c r="J180" s="8">
        <f aca="true" t="shared" si="23" ref="J180:J201">I180*M180</f>
        <v>0</v>
      </c>
      <c r="K180" s="9">
        <f>K179+E180</f>
        <v>1242.7</v>
      </c>
      <c r="L180" s="10">
        <f t="shared" si="21"/>
        <v>3064.87</v>
      </c>
      <c r="M180" s="11">
        <f t="shared" si="22"/>
        <v>2.466303624372239</v>
      </c>
    </row>
    <row r="181" spans="1:13" ht="15.75">
      <c r="A181" s="4">
        <v>39266</v>
      </c>
      <c r="B181" s="15"/>
      <c r="C181" s="16"/>
      <c r="D181" s="12" t="s">
        <v>22</v>
      </c>
      <c r="E181" s="17"/>
      <c r="F181" s="18"/>
      <c r="G181" s="19"/>
      <c r="H181" s="15">
        <v>1726</v>
      </c>
      <c r="I181" s="20">
        <v>10</v>
      </c>
      <c r="J181" s="8">
        <f t="shared" si="23"/>
        <v>24.66303624372239</v>
      </c>
      <c r="K181" s="9">
        <f aca="true" t="shared" si="24" ref="K181:K201">K180-I181</f>
        <v>1232.7</v>
      </c>
      <c r="L181" s="10">
        <f t="shared" si="21"/>
        <v>3040.21</v>
      </c>
      <c r="M181" s="11">
        <f t="shared" si="22"/>
        <v>2.466303624372239</v>
      </c>
    </row>
    <row r="182" spans="1:13" ht="15.75">
      <c r="A182" s="4">
        <v>39266</v>
      </c>
      <c r="B182" s="5"/>
      <c r="C182" s="5"/>
      <c r="D182" s="12" t="s">
        <v>21</v>
      </c>
      <c r="E182" s="5"/>
      <c r="F182" s="13"/>
      <c r="G182" s="13"/>
      <c r="H182" s="5">
        <v>1727</v>
      </c>
      <c r="I182" s="14">
        <v>40</v>
      </c>
      <c r="J182" s="8">
        <f t="shared" si="23"/>
        <v>98.65214497488957</v>
      </c>
      <c r="K182" s="9">
        <f t="shared" si="24"/>
        <v>1192.7</v>
      </c>
      <c r="L182" s="10">
        <f t="shared" si="21"/>
        <v>2941.56</v>
      </c>
      <c r="M182" s="11">
        <f t="shared" si="22"/>
        <v>2.466303624372239</v>
      </c>
    </row>
    <row r="183" spans="1:13" ht="15.75">
      <c r="A183" s="4">
        <v>39272</v>
      </c>
      <c r="B183" s="5"/>
      <c r="C183" s="5"/>
      <c r="D183" s="12" t="s">
        <v>21</v>
      </c>
      <c r="E183" s="5"/>
      <c r="F183" s="13"/>
      <c r="G183" s="13"/>
      <c r="H183" s="5">
        <v>1728</v>
      </c>
      <c r="I183" s="14">
        <v>40</v>
      </c>
      <c r="J183" s="8">
        <f t="shared" si="23"/>
        <v>98.65214497488957</v>
      </c>
      <c r="K183" s="9">
        <f t="shared" si="24"/>
        <v>1152.7</v>
      </c>
      <c r="L183" s="10">
        <f t="shared" si="21"/>
        <v>2842.9</v>
      </c>
      <c r="M183" s="11">
        <f t="shared" si="22"/>
        <v>2.466303624372239</v>
      </c>
    </row>
    <row r="184" spans="1:13" ht="15.75">
      <c r="A184" s="4">
        <v>39286</v>
      </c>
      <c r="B184" s="5"/>
      <c r="C184" s="5"/>
      <c r="D184" s="12" t="s">
        <v>21</v>
      </c>
      <c r="E184" s="5"/>
      <c r="F184" s="13"/>
      <c r="G184" s="13"/>
      <c r="H184" s="5">
        <v>1729</v>
      </c>
      <c r="I184" s="14">
        <v>40</v>
      </c>
      <c r="J184" s="8">
        <f t="shared" si="23"/>
        <v>98.65214497488957</v>
      </c>
      <c r="K184" s="9">
        <f t="shared" si="24"/>
        <v>1112.7</v>
      </c>
      <c r="L184" s="10">
        <f t="shared" si="21"/>
        <v>2744.25</v>
      </c>
      <c r="M184" s="11">
        <f t="shared" si="22"/>
        <v>2.466303624372239</v>
      </c>
    </row>
    <row r="185" spans="1:13" ht="15.75">
      <c r="A185" s="4">
        <v>39294</v>
      </c>
      <c r="B185" s="5"/>
      <c r="C185" s="5"/>
      <c r="D185" s="12" t="s">
        <v>21</v>
      </c>
      <c r="E185" s="5"/>
      <c r="F185" s="13"/>
      <c r="G185" s="13"/>
      <c r="H185" s="5">
        <v>1731</v>
      </c>
      <c r="I185" s="14">
        <v>40</v>
      </c>
      <c r="J185" s="8">
        <f t="shared" si="23"/>
        <v>98.65214497488957</v>
      </c>
      <c r="K185" s="9">
        <f t="shared" si="24"/>
        <v>1072.7</v>
      </c>
      <c r="L185" s="10">
        <f t="shared" si="21"/>
        <v>2645.6</v>
      </c>
      <c r="M185" s="11">
        <f t="shared" si="22"/>
        <v>2.466303624372239</v>
      </c>
    </row>
    <row r="186" spans="1:13" ht="15.75">
      <c r="A186" s="4"/>
      <c r="B186" s="5"/>
      <c r="C186" s="5"/>
      <c r="D186" s="12"/>
      <c r="E186" s="5"/>
      <c r="F186" s="13"/>
      <c r="G186" s="13"/>
      <c r="H186" s="5"/>
      <c r="I186" s="14"/>
      <c r="J186" s="8">
        <f t="shared" si="23"/>
        <v>0</v>
      </c>
      <c r="K186" s="9">
        <f t="shared" si="24"/>
        <v>1072.7</v>
      </c>
      <c r="L186" s="10">
        <f t="shared" si="21"/>
        <v>2645.6</v>
      </c>
      <c r="M186" s="11">
        <f t="shared" si="22"/>
        <v>2.466303624372239</v>
      </c>
    </row>
    <row r="187" spans="1:13" ht="15.75">
      <c r="A187" s="4"/>
      <c r="B187" s="5"/>
      <c r="C187" s="5"/>
      <c r="D187" s="21"/>
      <c r="E187" s="5"/>
      <c r="F187" s="13"/>
      <c r="G187" s="13"/>
      <c r="H187" s="5"/>
      <c r="I187" s="14"/>
      <c r="J187" s="8">
        <f t="shared" si="23"/>
        <v>0</v>
      </c>
      <c r="K187" s="9">
        <f t="shared" si="24"/>
        <v>1072.7</v>
      </c>
      <c r="L187" s="10">
        <f t="shared" si="21"/>
        <v>2645.6</v>
      </c>
      <c r="M187" s="11">
        <f t="shared" si="22"/>
        <v>2.466303624372239</v>
      </c>
    </row>
    <row r="188" spans="1:13" ht="15.75">
      <c r="A188" s="4"/>
      <c r="B188" s="5"/>
      <c r="C188" s="5"/>
      <c r="D188" s="21"/>
      <c r="E188" s="5"/>
      <c r="F188" s="13"/>
      <c r="G188" s="13"/>
      <c r="H188" s="5"/>
      <c r="I188" s="14"/>
      <c r="J188" s="22">
        <f t="shared" si="23"/>
        <v>0</v>
      </c>
      <c r="K188" s="9">
        <f t="shared" si="24"/>
        <v>1072.7</v>
      </c>
      <c r="L188" s="10">
        <f t="shared" si="21"/>
        <v>2645.6</v>
      </c>
      <c r="M188" s="11">
        <f t="shared" si="22"/>
        <v>2.466303624372239</v>
      </c>
    </row>
    <row r="189" spans="1:13" ht="15.75">
      <c r="A189" s="4"/>
      <c r="B189" s="5"/>
      <c r="C189" s="5"/>
      <c r="D189" s="21"/>
      <c r="E189" s="5"/>
      <c r="F189" s="13"/>
      <c r="G189" s="13"/>
      <c r="H189" s="5"/>
      <c r="I189" s="14"/>
      <c r="J189" s="8">
        <f t="shared" si="23"/>
        <v>0</v>
      </c>
      <c r="K189" s="9">
        <f t="shared" si="24"/>
        <v>1072.7</v>
      </c>
      <c r="L189" s="10">
        <f t="shared" si="21"/>
        <v>2645.6</v>
      </c>
      <c r="M189" s="11">
        <f t="shared" si="22"/>
        <v>2.466303624372239</v>
      </c>
    </row>
    <row r="190" spans="1:13" ht="15.75">
      <c r="A190" s="4"/>
      <c r="B190" s="5"/>
      <c r="C190" s="5"/>
      <c r="D190" s="21"/>
      <c r="E190" s="5"/>
      <c r="F190" s="13"/>
      <c r="G190" s="13"/>
      <c r="H190" s="5"/>
      <c r="I190" s="14"/>
      <c r="J190" s="8">
        <f t="shared" si="23"/>
        <v>0</v>
      </c>
      <c r="K190" s="9">
        <f t="shared" si="24"/>
        <v>1072.7</v>
      </c>
      <c r="L190" s="10">
        <f t="shared" si="21"/>
        <v>2645.6</v>
      </c>
      <c r="M190" s="11">
        <f t="shared" si="22"/>
        <v>2.466303624372239</v>
      </c>
    </row>
    <row r="191" spans="1:13" ht="15.75">
      <c r="A191" s="4"/>
      <c r="B191" s="5"/>
      <c r="C191" s="5"/>
      <c r="D191" s="21"/>
      <c r="E191" s="5"/>
      <c r="F191" s="13"/>
      <c r="G191" s="13"/>
      <c r="H191" s="5"/>
      <c r="I191" s="14"/>
      <c r="J191" s="8">
        <f t="shared" si="23"/>
        <v>0</v>
      </c>
      <c r="K191" s="9">
        <f t="shared" si="24"/>
        <v>1072.7</v>
      </c>
      <c r="L191" s="10">
        <f t="shared" si="21"/>
        <v>2645.6</v>
      </c>
      <c r="M191" s="11">
        <f t="shared" si="22"/>
        <v>2.466303624372239</v>
      </c>
    </row>
    <row r="192" spans="1:13" ht="15.75">
      <c r="A192" s="4"/>
      <c r="B192" s="5"/>
      <c r="C192" s="5"/>
      <c r="D192" s="21"/>
      <c r="E192" s="5"/>
      <c r="F192" s="13"/>
      <c r="G192" s="13"/>
      <c r="H192" s="5"/>
      <c r="I192" s="14"/>
      <c r="J192" s="8">
        <f t="shared" si="23"/>
        <v>0</v>
      </c>
      <c r="K192" s="9">
        <f t="shared" si="24"/>
        <v>1072.7</v>
      </c>
      <c r="L192" s="10">
        <f t="shared" si="21"/>
        <v>2645.6</v>
      </c>
      <c r="M192" s="11">
        <f t="shared" si="22"/>
        <v>2.466303624372239</v>
      </c>
    </row>
    <row r="193" spans="1:13" ht="15.75">
      <c r="A193" s="4"/>
      <c r="B193" s="5"/>
      <c r="C193" s="5"/>
      <c r="D193" s="21"/>
      <c r="E193" s="5"/>
      <c r="F193" s="13"/>
      <c r="G193" s="13"/>
      <c r="H193" s="5"/>
      <c r="I193" s="14"/>
      <c r="J193" s="8">
        <f t="shared" si="23"/>
        <v>0</v>
      </c>
      <c r="K193" s="9">
        <f t="shared" si="24"/>
        <v>1072.7</v>
      </c>
      <c r="L193" s="10">
        <f t="shared" si="21"/>
        <v>2645.6</v>
      </c>
      <c r="M193" s="11">
        <f t="shared" si="22"/>
        <v>2.466303624372239</v>
      </c>
    </row>
    <row r="194" spans="1:13" ht="15.75">
      <c r="A194" s="4"/>
      <c r="B194" s="5"/>
      <c r="C194" s="5"/>
      <c r="D194" s="21"/>
      <c r="E194" s="5"/>
      <c r="F194" s="13"/>
      <c r="G194" s="13"/>
      <c r="H194" s="5"/>
      <c r="I194" s="14"/>
      <c r="J194" s="8">
        <f t="shared" si="23"/>
        <v>0</v>
      </c>
      <c r="K194" s="9">
        <f t="shared" si="24"/>
        <v>1072.7</v>
      </c>
      <c r="L194" s="10">
        <f t="shared" si="21"/>
        <v>2645.6</v>
      </c>
      <c r="M194" s="11">
        <f t="shared" si="22"/>
        <v>2.466303624372239</v>
      </c>
    </row>
    <row r="195" spans="1:13" ht="15.75">
      <c r="A195" s="4"/>
      <c r="B195" s="5"/>
      <c r="C195" s="5"/>
      <c r="D195" s="21"/>
      <c r="E195" s="5"/>
      <c r="F195" s="13"/>
      <c r="G195" s="13"/>
      <c r="H195" s="5"/>
      <c r="I195" s="14"/>
      <c r="J195" s="8">
        <f t="shared" si="23"/>
        <v>0</v>
      </c>
      <c r="K195" s="9">
        <f t="shared" si="24"/>
        <v>1072.7</v>
      </c>
      <c r="L195" s="10">
        <f t="shared" si="21"/>
        <v>2645.6</v>
      </c>
      <c r="M195" s="11">
        <f t="shared" si="22"/>
        <v>2.466303624372239</v>
      </c>
    </row>
    <row r="196" spans="1:13" ht="15.75">
      <c r="A196" s="4"/>
      <c r="B196" s="5"/>
      <c r="C196" s="5"/>
      <c r="D196" s="21"/>
      <c r="E196" s="5"/>
      <c r="F196" s="13"/>
      <c r="G196" s="13"/>
      <c r="H196" s="5"/>
      <c r="I196" s="14"/>
      <c r="J196" s="8">
        <f t="shared" si="23"/>
        <v>0</v>
      </c>
      <c r="K196" s="9">
        <f t="shared" si="24"/>
        <v>1072.7</v>
      </c>
      <c r="L196" s="10">
        <f t="shared" si="21"/>
        <v>2645.6</v>
      </c>
      <c r="M196" s="11">
        <f t="shared" si="22"/>
        <v>2.466303624372239</v>
      </c>
    </row>
    <row r="197" spans="1:13" ht="15.75">
      <c r="A197" s="4"/>
      <c r="B197" s="5"/>
      <c r="C197" s="5"/>
      <c r="D197" s="21"/>
      <c r="E197" s="5"/>
      <c r="F197" s="13"/>
      <c r="G197" s="13"/>
      <c r="H197" s="5"/>
      <c r="I197" s="14"/>
      <c r="J197" s="8">
        <f t="shared" si="23"/>
        <v>0</v>
      </c>
      <c r="K197" s="9">
        <f t="shared" si="24"/>
        <v>1072.7</v>
      </c>
      <c r="L197" s="10">
        <f t="shared" si="21"/>
        <v>2645.6</v>
      </c>
      <c r="M197" s="11">
        <f t="shared" si="22"/>
        <v>2.466303624372239</v>
      </c>
    </row>
    <row r="198" spans="1:13" ht="15.75">
      <c r="A198" s="4"/>
      <c r="B198" s="5"/>
      <c r="C198" s="5"/>
      <c r="D198" s="21"/>
      <c r="E198" s="5"/>
      <c r="F198" s="13"/>
      <c r="G198" s="13"/>
      <c r="H198" s="5"/>
      <c r="I198" s="14"/>
      <c r="J198" s="8">
        <f t="shared" si="23"/>
        <v>0</v>
      </c>
      <c r="K198" s="9">
        <f t="shared" si="24"/>
        <v>1072.7</v>
      </c>
      <c r="L198" s="10">
        <f t="shared" si="21"/>
        <v>2645.6</v>
      </c>
      <c r="M198" s="11">
        <f t="shared" si="22"/>
        <v>2.466303624372239</v>
      </c>
    </row>
    <row r="199" spans="1:13" ht="15.75">
      <c r="A199" s="4"/>
      <c r="B199" s="5"/>
      <c r="C199" s="5"/>
      <c r="D199" s="21"/>
      <c r="E199" s="5"/>
      <c r="F199" s="13"/>
      <c r="G199" s="13"/>
      <c r="H199" s="5"/>
      <c r="I199" s="14"/>
      <c r="J199" s="8">
        <f t="shared" si="23"/>
        <v>0</v>
      </c>
      <c r="K199" s="9">
        <f t="shared" si="24"/>
        <v>1072.7</v>
      </c>
      <c r="L199" s="10">
        <f t="shared" si="21"/>
        <v>2645.6</v>
      </c>
      <c r="M199" s="11">
        <f t="shared" si="22"/>
        <v>2.466303624372239</v>
      </c>
    </row>
    <row r="200" spans="1:13" ht="15.75">
      <c r="A200" s="4"/>
      <c r="B200" s="5"/>
      <c r="C200" s="5"/>
      <c r="D200" s="21"/>
      <c r="E200" s="5"/>
      <c r="F200" s="13"/>
      <c r="G200" s="13"/>
      <c r="H200" s="5"/>
      <c r="I200" s="14"/>
      <c r="J200" s="8">
        <f t="shared" si="23"/>
        <v>0</v>
      </c>
      <c r="K200" s="9">
        <f t="shared" si="24"/>
        <v>1072.7</v>
      </c>
      <c r="L200" s="10">
        <f t="shared" si="21"/>
        <v>2645.6</v>
      </c>
      <c r="M200" s="11">
        <f t="shared" si="22"/>
        <v>2.466303624372239</v>
      </c>
    </row>
    <row r="201" spans="1:13" ht="15.75">
      <c r="A201" s="4"/>
      <c r="B201" s="5"/>
      <c r="C201" s="5"/>
      <c r="D201" s="21"/>
      <c r="E201" s="5"/>
      <c r="F201" s="13"/>
      <c r="G201" s="13"/>
      <c r="H201" s="5"/>
      <c r="I201" s="14"/>
      <c r="J201" s="8">
        <f t="shared" si="23"/>
        <v>0</v>
      </c>
      <c r="K201" s="9">
        <f t="shared" si="24"/>
        <v>1072.7</v>
      </c>
      <c r="L201" s="10">
        <f t="shared" si="21"/>
        <v>2645.6</v>
      </c>
      <c r="M201" s="11">
        <f t="shared" si="22"/>
        <v>2.466303624372239</v>
      </c>
    </row>
    <row r="202" spans="1:13" ht="15.75">
      <c r="A202" s="4"/>
      <c r="B202" s="5"/>
      <c r="C202" s="5"/>
      <c r="D202" s="21"/>
      <c r="E202" s="5"/>
      <c r="F202" s="13"/>
      <c r="G202" s="13"/>
      <c r="H202" s="5"/>
      <c r="I202" s="23">
        <f>SUM(I180:I201)</f>
        <v>170</v>
      </c>
      <c r="J202" s="24">
        <f>SUM(J180:J201)</f>
        <v>419.27161614328065</v>
      </c>
      <c r="K202" s="9"/>
      <c r="L202" s="8"/>
      <c r="M202" s="11"/>
    </row>
    <row r="204" spans="1:13" ht="15" customHeight="1">
      <c r="A204" s="76"/>
      <c r="B204" s="76"/>
      <c r="C204" s="76"/>
      <c r="D204" s="77" t="s">
        <v>0</v>
      </c>
      <c r="E204" s="77"/>
      <c r="F204" s="77"/>
      <c r="G204" s="77"/>
      <c r="H204" s="77"/>
      <c r="I204" s="77"/>
      <c r="J204" s="77"/>
      <c r="K204" s="2" t="s">
        <v>1</v>
      </c>
      <c r="L204" s="78">
        <v>2007</v>
      </c>
      <c r="M204" s="78"/>
    </row>
    <row r="205" spans="1:13" ht="15.75">
      <c r="A205" s="76"/>
      <c r="B205" s="76"/>
      <c r="C205" s="76"/>
      <c r="D205" s="77"/>
      <c r="E205" s="77"/>
      <c r="F205" s="77"/>
      <c r="G205" s="77"/>
      <c r="H205" s="77"/>
      <c r="I205" s="77"/>
      <c r="J205" s="77"/>
      <c r="K205" s="2" t="s">
        <v>2</v>
      </c>
      <c r="L205" s="78" t="s">
        <v>30</v>
      </c>
      <c r="M205" s="78"/>
    </row>
    <row r="206" spans="1:13" ht="15" customHeight="1">
      <c r="A206" s="79" t="s">
        <v>4</v>
      </c>
      <c r="B206" s="79" t="s">
        <v>5</v>
      </c>
      <c r="C206" s="79" t="s">
        <v>6</v>
      </c>
      <c r="D206" s="79" t="s">
        <v>7</v>
      </c>
      <c r="E206" s="80" t="s">
        <v>8</v>
      </c>
      <c r="F206" s="80"/>
      <c r="G206" s="80"/>
      <c r="H206" s="80" t="s">
        <v>9</v>
      </c>
      <c r="I206" s="80"/>
      <c r="J206" s="80"/>
      <c r="K206" s="80" t="s">
        <v>10</v>
      </c>
      <c r="L206" s="80"/>
      <c r="M206" s="80"/>
    </row>
    <row r="207" spans="1:13" ht="45">
      <c r="A207" s="79"/>
      <c r="B207" s="79"/>
      <c r="C207" s="79"/>
      <c r="D207" s="79"/>
      <c r="E207" s="3" t="s">
        <v>11</v>
      </c>
      <c r="F207" s="3" t="s">
        <v>12</v>
      </c>
      <c r="G207" s="3" t="s">
        <v>13</v>
      </c>
      <c r="H207" s="3" t="s">
        <v>14</v>
      </c>
      <c r="I207" s="3" t="s">
        <v>15</v>
      </c>
      <c r="J207" s="3" t="s">
        <v>16</v>
      </c>
      <c r="K207" s="3" t="s">
        <v>17</v>
      </c>
      <c r="L207" s="3" t="s">
        <v>18</v>
      </c>
      <c r="M207" s="3" t="s">
        <v>19</v>
      </c>
    </row>
    <row r="208" spans="1:13" ht="15.75">
      <c r="A208" s="4"/>
      <c r="B208" s="5"/>
      <c r="C208" s="5"/>
      <c r="D208" s="6" t="s">
        <v>20</v>
      </c>
      <c r="E208" s="7"/>
      <c r="F208" s="8"/>
      <c r="G208" s="8"/>
      <c r="H208" s="7"/>
      <c r="I208" s="5"/>
      <c r="J208" s="8"/>
      <c r="K208" s="9">
        <v>1072.7</v>
      </c>
      <c r="L208" s="10">
        <f aca="true" t="shared" si="25" ref="L208:L230">ROUNDDOWN(K208*M208,2)</f>
        <v>2645.6</v>
      </c>
      <c r="M208" s="11">
        <f aca="true" t="shared" si="26" ref="M208:M230">4076.06/1652.7</f>
        <v>2.466303624372239</v>
      </c>
    </row>
    <row r="209" spans="1:13" ht="15.75">
      <c r="A209" s="4"/>
      <c r="B209" s="5"/>
      <c r="C209" s="5"/>
      <c r="D209" s="12"/>
      <c r="E209" s="5"/>
      <c r="F209" s="13"/>
      <c r="G209" s="13"/>
      <c r="H209" s="5"/>
      <c r="I209" s="14"/>
      <c r="J209" s="8">
        <f aca="true" t="shared" si="27" ref="J209:J230">I209*M209</f>
        <v>0</v>
      </c>
      <c r="K209" s="9">
        <f>K208+E209</f>
        <v>1072.7</v>
      </c>
      <c r="L209" s="10">
        <f t="shared" si="25"/>
        <v>2645.6</v>
      </c>
      <c r="M209" s="11">
        <f t="shared" si="26"/>
        <v>2.466303624372239</v>
      </c>
    </row>
    <row r="210" spans="1:13" ht="15.75">
      <c r="A210" s="4">
        <v>39302</v>
      </c>
      <c r="B210" s="15"/>
      <c r="C210" s="16"/>
      <c r="D210" s="12" t="s">
        <v>21</v>
      </c>
      <c r="E210" s="17"/>
      <c r="F210" s="18"/>
      <c r="G210" s="19"/>
      <c r="H210" s="15">
        <v>1733</v>
      </c>
      <c r="I210" s="20">
        <v>40</v>
      </c>
      <c r="J210" s="8">
        <f t="shared" si="27"/>
        <v>98.65214497488957</v>
      </c>
      <c r="K210" s="9">
        <f aca="true" t="shared" si="28" ref="K210:K230">K209-I210</f>
        <v>1032.7</v>
      </c>
      <c r="L210" s="10">
        <f t="shared" si="25"/>
        <v>2546.95</v>
      </c>
      <c r="M210" s="11">
        <f t="shared" si="26"/>
        <v>2.466303624372239</v>
      </c>
    </row>
    <row r="211" spans="1:13" ht="15.75">
      <c r="A211" s="4">
        <v>39310</v>
      </c>
      <c r="B211" s="5"/>
      <c r="C211" s="5"/>
      <c r="D211" s="12" t="s">
        <v>21</v>
      </c>
      <c r="E211" s="5"/>
      <c r="F211" s="13"/>
      <c r="G211" s="13"/>
      <c r="H211" s="5">
        <v>1735</v>
      </c>
      <c r="I211" s="14">
        <v>41</v>
      </c>
      <c r="J211" s="8">
        <f t="shared" si="27"/>
        <v>101.11844859926181</v>
      </c>
      <c r="K211" s="9">
        <f t="shared" si="28"/>
        <v>991.7</v>
      </c>
      <c r="L211" s="10">
        <f t="shared" si="25"/>
        <v>2445.83</v>
      </c>
      <c r="M211" s="11">
        <f t="shared" si="26"/>
        <v>2.466303624372239</v>
      </c>
    </row>
    <row r="212" spans="1:13" ht="15.75">
      <c r="A212" s="4">
        <v>39315</v>
      </c>
      <c r="B212" s="5"/>
      <c r="C212" s="5"/>
      <c r="D212" s="12" t="s">
        <v>22</v>
      </c>
      <c r="E212" s="5"/>
      <c r="F212" s="13"/>
      <c r="G212" s="13"/>
      <c r="H212" s="5">
        <v>1737</v>
      </c>
      <c r="I212" s="14">
        <v>10</v>
      </c>
      <c r="J212" s="8">
        <f t="shared" si="27"/>
        <v>24.66303624372239</v>
      </c>
      <c r="K212" s="9">
        <f t="shared" si="28"/>
        <v>981.7</v>
      </c>
      <c r="L212" s="10">
        <f t="shared" si="25"/>
        <v>2421.17</v>
      </c>
      <c r="M212" s="11">
        <f t="shared" si="26"/>
        <v>2.466303624372239</v>
      </c>
    </row>
    <row r="213" spans="1:13" ht="15.75">
      <c r="A213" s="4">
        <v>39317</v>
      </c>
      <c r="B213" s="5"/>
      <c r="C213" s="5"/>
      <c r="D213" s="12" t="s">
        <v>21</v>
      </c>
      <c r="E213" s="5"/>
      <c r="F213" s="13"/>
      <c r="G213" s="13"/>
      <c r="H213" s="5">
        <v>1738</v>
      </c>
      <c r="I213" s="14">
        <v>40</v>
      </c>
      <c r="J213" s="8">
        <f t="shared" si="27"/>
        <v>98.65214497488957</v>
      </c>
      <c r="K213" s="9">
        <f t="shared" si="28"/>
        <v>941.7</v>
      </c>
      <c r="L213" s="10">
        <f t="shared" si="25"/>
        <v>2322.51</v>
      </c>
      <c r="M213" s="11">
        <f t="shared" si="26"/>
        <v>2.466303624372239</v>
      </c>
    </row>
    <row r="214" spans="1:13" ht="15.75">
      <c r="A214" s="4">
        <v>39324</v>
      </c>
      <c r="B214" s="5"/>
      <c r="C214" s="5"/>
      <c r="D214" s="12" t="s">
        <v>31</v>
      </c>
      <c r="E214" s="5"/>
      <c r="F214" s="13"/>
      <c r="G214" s="13"/>
      <c r="H214" s="5">
        <v>1741</v>
      </c>
      <c r="I214" s="14">
        <v>10</v>
      </c>
      <c r="J214" s="8">
        <f t="shared" si="27"/>
        <v>24.66303624372239</v>
      </c>
      <c r="K214" s="9">
        <f t="shared" si="28"/>
        <v>931.7</v>
      </c>
      <c r="L214" s="10">
        <f t="shared" si="25"/>
        <v>2297.85</v>
      </c>
      <c r="M214" s="11">
        <f t="shared" si="26"/>
        <v>2.466303624372239</v>
      </c>
    </row>
    <row r="215" spans="1:13" ht="15.75">
      <c r="A215" s="4"/>
      <c r="B215" s="5"/>
      <c r="C215" s="5"/>
      <c r="D215" s="12"/>
      <c r="E215" s="5"/>
      <c r="F215" s="13"/>
      <c r="G215" s="13"/>
      <c r="H215" s="5"/>
      <c r="I215" s="14"/>
      <c r="J215" s="8">
        <f t="shared" si="27"/>
        <v>0</v>
      </c>
      <c r="K215" s="9">
        <f t="shared" si="28"/>
        <v>931.7</v>
      </c>
      <c r="L215" s="10">
        <f t="shared" si="25"/>
        <v>2297.85</v>
      </c>
      <c r="M215" s="11">
        <f t="shared" si="26"/>
        <v>2.466303624372239</v>
      </c>
    </row>
    <row r="216" spans="1:13" ht="15.75">
      <c r="A216" s="4"/>
      <c r="B216" s="5"/>
      <c r="C216" s="5"/>
      <c r="D216" s="21"/>
      <c r="E216" s="5"/>
      <c r="F216" s="13"/>
      <c r="G216" s="13"/>
      <c r="H216" s="5"/>
      <c r="I216" s="14"/>
      <c r="J216" s="8">
        <f t="shared" si="27"/>
        <v>0</v>
      </c>
      <c r="K216" s="9">
        <f t="shared" si="28"/>
        <v>931.7</v>
      </c>
      <c r="L216" s="10">
        <f t="shared" si="25"/>
        <v>2297.85</v>
      </c>
      <c r="M216" s="11">
        <f t="shared" si="26"/>
        <v>2.466303624372239</v>
      </c>
    </row>
    <row r="217" spans="1:13" ht="15.75">
      <c r="A217" s="4"/>
      <c r="B217" s="5"/>
      <c r="C217" s="5"/>
      <c r="D217" s="21"/>
      <c r="E217" s="5"/>
      <c r="F217" s="13"/>
      <c r="G217" s="13"/>
      <c r="H217" s="5"/>
      <c r="I217" s="14"/>
      <c r="J217" s="22">
        <f t="shared" si="27"/>
        <v>0</v>
      </c>
      <c r="K217" s="9">
        <f t="shared" si="28"/>
        <v>931.7</v>
      </c>
      <c r="L217" s="10">
        <f t="shared" si="25"/>
        <v>2297.85</v>
      </c>
      <c r="M217" s="11">
        <f t="shared" si="26"/>
        <v>2.466303624372239</v>
      </c>
    </row>
    <row r="218" spans="1:13" ht="15.75">
      <c r="A218" s="4"/>
      <c r="B218" s="5"/>
      <c r="C218" s="5"/>
      <c r="D218" s="21"/>
      <c r="E218" s="5"/>
      <c r="F218" s="13"/>
      <c r="G218" s="13"/>
      <c r="H218" s="5"/>
      <c r="I218" s="14"/>
      <c r="J218" s="8">
        <f t="shared" si="27"/>
        <v>0</v>
      </c>
      <c r="K218" s="9">
        <f t="shared" si="28"/>
        <v>931.7</v>
      </c>
      <c r="L218" s="10">
        <f t="shared" si="25"/>
        <v>2297.85</v>
      </c>
      <c r="M218" s="11">
        <f t="shared" si="26"/>
        <v>2.466303624372239</v>
      </c>
    </row>
    <row r="219" spans="1:13" ht="15.75">
      <c r="A219" s="4"/>
      <c r="B219" s="5"/>
      <c r="C219" s="5"/>
      <c r="D219" s="21"/>
      <c r="E219" s="5"/>
      <c r="F219" s="13"/>
      <c r="G219" s="13"/>
      <c r="H219" s="5"/>
      <c r="I219" s="14"/>
      <c r="J219" s="8">
        <f t="shared" si="27"/>
        <v>0</v>
      </c>
      <c r="K219" s="9">
        <f t="shared" si="28"/>
        <v>931.7</v>
      </c>
      <c r="L219" s="10">
        <f t="shared" si="25"/>
        <v>2297.85</v>
      </c>
      <c r="M219" s="11">
        <f t="shared" si="26"/>
        <v>2.466303624372239</v>
      </c>
    </row>
    <row r="220" spans="1:13" ht="15.75">
      <c r="A220" s="4"/>
      <c r="B220" s="5"/>
      <c r="C220" s="5"/>
      <c r="D220" s="21"/>
      <c r="E220" s="5"/>
      <c r="F220" s="13"/>
      <c r="G220" s="13"/>
      <c r="H220" s="5"/>
      <c r="I220" s="14"/>
      <c r="J220" s="8">
        <f t="shared" si="27"/>
        <v>0</v>
      </c>
      <c r="K220" s="9">
        <f t="shared" si="28"/>
        <v>931.7</v>
      </c>
      <c r="L220" s="10">
        <f t="shared" si="25"/>
        <v>2297.85</v>
      </c>
      <c r="M220" s="11">
        <f t="shared" si="26"/>
        <v>2.466303624372239</v>
      </c>
    </row>
    <row r="221" spans="1:13" ht="15.75">
      <c r="A221" s="4"/>
      <c r="B221" s="5"/>
      <c r="C221" s="5"/>
      <c r="D221" s="21"/>
      <c r="E221" s="5"/>
      <c r="F221" s="13"/>
      <c r="G221" s="13"/>
      <c r="H221" s="5"/>
      <c r="I221" s="14"/>
      <c r="J221" s="8">
        <f t="shared" si="27"/>
        <v>0</v>
      </c>
      <c r="K221" s="9">
        <f t="shared" si="28"/>
        <v>931.7</v>
      </c>
      <c r="L221" s="10">
        <f t="shared" si="25"/>
        <v>2297.85</v>
      </c>
      <c r="M221" s="11">
        <f t="shared" si="26"/>
        <v>2.466303624372239</v>
      </c>
    </row>
    <row r="222" spans="1:13" ht="15.75">
      <c r="A222" s="4"/>
      <c r="B222" s="5"/>
      <c r="C222" s="5"/>
      <c r="D222" s="21"/>
      <c r="E222" s="5"/>
      <c r="F222" s="13"/>
      <c r="G222" s="13"/>
      <c r="H222" s="5"/>
      <c r="I222" s="14"/>
      <c r="J222" s="8">
        <f t="shared" si="27"/>
        <v>0</v>
      </c>
      <c r="K222" s="9">
        <f t="shared" si="28"/>
        <v>931.7</v>
      </c>
      <c r="L222" s="10">
        <f t="shared" si="25"/>
        <v>2297.85</v>
      </c>
      <c r="M222" s="11">
        <f t="shared" si="26"/>
        <v>2.466303624372239</v>
      </c>
    </row>
    <row r="223" spans="1:13" ht="15.75">
      <c r="A223" s="4"/>
      <c r="B223" s="5"/>
      <c r="C223" s="5"/>
      <c r="D223" s="21"/>
      <c r="E223" s="5"/>
      <c r="F223" s="13"/>
      <c r="G223" s="13"/>
      <c r="H223" s="5"/>
      <c r="I223" s="14"/>
      <c r="J223" s="8">
        <f t="shared" si="27"/>
        <v>0</v>
      </c>
      <c r="K223" s="9">
        <f t="shared" si="28"/>
        <v>931.7</v>
      </c>
      <c r="L223" s="10">
        <f t="shared" si="25"/>
        <v>2297.85</v>
      </c>
      <c r="M223" s="11">
        <f t="shared" si="26"/>
        <v>2.466303624372239</v>
      </c>
    </row>
    <row r="224" spans="1:13" ht="15.75">
      <c r="A224" s="4"/>
      <c r="B224" s="5"/>
      <c r="C224" s="5"/>
      <c r="D224" s="21"/>
      <c r="E224" s="5"/>
      <c r="F224" s="13"/>
      <c r="G224" s="13"/>
      <c r="H224" s="5"/>
      <c r="I224" s="14"/>
      <c r="J224" s="8">
        <f t="shared" si="27"/>
        <v>0</v>
      </c>
      <c r="K224" s="9">
        <f t="shared" si="28"/>
        <v>931.7</v>
      </c>
      <c r="L224" s="10">
        <f t="shared" si="25"/>
        <v>2297.85</v>
      </c>
      <c r="M224" s="11">
        <f t="shared" si="26"/>
        <v>2.466303624372239</v>
      </c>
    </row>
    <row r="225" spans="1:13" ht="15.75">
      <c r="A225" s="4"/>
      <c r="B225" s="5"/>
      <c r="C225" s="5"/>
      <c r="D225" s="21"/>
      <c r="E225" s="5"/>
      <c r="F225" s="13"/>
      <c r="G225" s="13"/>
      <c r="H225" s="5"/>
      <c r="I225" s="14"/>
      <c r="J225" s="8">
        <f t="shared" si="27"/>
        <v>0</v>
      </c>
      <c r="K225" s="9">
        <f t="shared" si="28"/>
        <v>931.7</v>
      </c>
      <c r="L225" s="10">
        <f t="shared" si="25"/>
        <v>2297.85</v>
      </c>
      <c r="M225" s="11">
        <f t="shared" si="26"/>
        <v>2.466303624372239</v>
      </c>
    </row>
    <row r="226" spans="1:13" ht="15.75">
      <c r="A226" s="4"/>
      <c r="B226" s="5"/>
      <c r="C226" s="5"/>
      <c r="D226" s="21"/>
      <c r="E226" s="5"/>
      <c r="F226" s="13"/>
      <c r="G226" s="13"/>
      <c r="H226" s="5"/>
      <c r="I226" s="14"/>
      <c r="J226" s="8">
        <f t="shared" si="27"/>
        <v>0</v>
      </c>
      <c r="K226" s="9">
        <f t="shared" si="28"/>
        <v>931.7</v>
      </c>
      <c r="L226" s="10">
        <f t="shared" si="25"/>
        <v>2297.85</v>
      </c>
      <c r="M226" s="11">
        <f t="shared" si="26"/>
        <v>2.466303624372239</v>
      </c>
    </row>
    <row r="227" spans="1:13" ht="15.75">
      <c r="A227" s="4"/>
      <c r="B227" s="5"/>
      <c r="C227" s="5"/>
      <c r="D227" s="21"/>
      <c r="E227" s="5"/>
      <c r="F227" s="13"/>
      <c r="G227" s="13"/>
      <c r="H227" s="5"/>
      <c r="I227" s="14"/>
      <c r="J227" s="8">
        <f t="shared" si="27"/>
        <v>0</v>
      </c>
      <c r="K227" s="9">
        <f t="shared" si="28"/>
        <v>931.7</v>
      </c>
      <c r="L227" s="10">
        <f t="shared" si="25"/>
        <v>2297.85</v>
      </c>
      <c r="M227" s="11">
        <f t="shared" si="26"/>
        <v>2.466303624372239</v>
      </c>
    </row>
    <row r="228" spans="1:13" ht="15.75">
      <c r="A228" s="4"/>
      <c r="B228" s="5"/>
      <c r="C228" s="5"/>
      <c r="D228" s="21"/>
      <c r="E228" s="5"/>
      <c r="F228" s="13"/>
      <c r="G228" s="13"/>
      <c r="H228" s="5"/>
      <c r="I228" s="14"/>
      <c r="J228" s="8">
        <f t="shared" si="27"/>
        <v>0</v>
      </c>
      <c r="K228" s="9">
        <f t="shared" si="28"/>
        <v>931.7</v>
      </c>
      <c r="L228" s="10">
        <f t="shared" si="25"/>
        <v>2297.85</v>
      </c>
      <c r="M228" s="11">
        <f t="shared" si="26"/>
        <v>2.466303624372239</v>
      </c>
    </row>
    <row r="229" spans="1:13" ht="15.75">
      <c r="A229" s="4"/>
      <c r="B229" s="5"/>
      <c r="C229" s="5"/>
      <c r="D229" s="21"/>
      <c r="E229" s="5"/>
      <c r="F229" s="13"/>
      <c r="G229" s="13"/>
      <c r="H229" s="5"/>
      <c r="I229" s="14"/>
      <c r="J229" s="8">
        <f t="shared" si="27"/>
        <v>0</v>
      </c>
      <c r="K229" s="9">
        <f t="shared" si="28"/>
        <v>931.7</v>
      </c>
      <c r="L229" s="10">
        <f t="shared" si="25"/>
        <v>2297.85</v>
      </c>
      <c r="M229" s="11">
        <f t="shared" si="26"/>
        <v>2.466303624372239</v>
      </c>
    </row>
    <row r="230" spans="1:13" ht="15.75">
      <c r="A230" s="4"/>
      <c r="B230" s="5"/>
      <c r="C230" s="5"/>
      <c r="D230" s="21"/>
      <c r="E230" s="5"/>
      <c r="F230" s="13"/>
      <c r="G230" s="13"/>
      <c r="H230" s="5"/>
      <c r="I230" s="14"/>
      <c r="J230" s="8">
        <f t="shared" si="27"/>
        <v>0</v>
      </c>
      <c r="K230" s="9">
        <f t="shared" si="28"/>
        <v>931.7</v>
      </c>
      <c r="L230" s="10">
        <f t="shared" si="25"/>
        <v>2297.85</v>
      </c>
      <c r="M230" s="11">
        <f t="shared" si="26"/>
        <v>2.466303624372239</v>
      </c>
    </row>
    <row r="231" spans="1:13" ht="15.75">
      <c r="A231" s="4"/>
      <c r="B231" s="5"/>
      <c r="C231" s="5"/>
      <c r="D231" s="21"/>
      <c r="E231" s="5"/>
      <c r="F231" s="13"/>
      <c r="G231" s="13"/>
      <c r="H231" s="5"/>
      <c r="I231" s="23">
        <f>SUM(I209:I230)</f>
        <v>141</v>
      </c>
      <c r="J231" s="24">
        <f>SUM(J209:J230)</f>
        <v>347.74881103648573</v>
      </c>
      <c r="K231" s="9"/>
      <c r="L231" s="8"/>
      <c r="M231" s="11"/>
    </row>
    <row r="233" spans="1:13" ht="15" customHeight="1">
      <c r="A233" s="76"/>
      <c r="B233" s="76"/>
      <c r="C233" s="76"/>
      <c r="D233" s="77" t="s">
        <v>0</v>
      </c>
      <c r="E233" s="77"/>
      <c r="F233" s="77"/>
      <c r="G233" s="77"/>
      <c r="H233" s="77"/>
      <c r="I233" s="77"/>
      <c r="J233" s="77"/>
      <c r="K233" s="2" t="s">
        <v>1</v>
      </c>
      <c r="L233" s="78">
        <v>2007</v>
      </c>
      <c r="M233" s="78"/>
    </row>
    <row r="234" spans="1:13" ht="15.75">
      <c r="A234" s="76"/>
      <c r="B234" s="76"/>
      <c r="C234" s="76"/>
      <c r="D234" s="77"/>
      <c r="E234" s="77"/>
      <c r="F234" s="77"/>
      <c r="G234" s="77"/>
      <c r="H234" s="77"/>
      <c r="I234" s="77"/>
      <c r="J234" s="77"/>
      <c r="K234" s="2" t="s">
        <v>2</v>
      </c>
      <c r="L234" s="78" t="s">
        <v>32</v>
      </c>
      <c r="M234" s="78"/>
    </row>
    <row r="235" spans="1:13" ht="15" customHeight="1">
      <c r="A235" s="79" t="s">
        <v>4</v>
      </c>
      <c r="B235" s="79" t="s">
        <v>5</v>
      </c>
      <c r="C235" s="79" t="s">
        <v>6</v>
      </c>
      <c r="D235" s="79" t="s">
        <v>7</v>
      </c>
      <c r="E235" s="80" t="s">
        <v>8</v>
      </c>
      <c r="F235" s="80"/>
      <c r="G235" s="80"/>
      <c r="H235" s="80" t="s">
        <v>9</v>
      </c>
      <c r="I235" s="80"/>
      <c r="J235" s="80"/>
      <c r="K235" s="80" t="s">
        <v>10</v>
      </c>
      <c r="L235" s="80"/>
      <c r="M235" s="80"/>
    </row>
    <row r="236" spans="1:13" ht="45">
      <c r="A236" s="79"/>
      <c r="B236" s="79"/>
      <c r="C236" s="79"/>
      <c r="D236" s="79"/>
      <c r="E236" s="3" t="s">
        <v>11</v>
      </c>
      <c r="F236" s="3" t="s">
        <v>12</v>
      </c>
      <c r="G236" s="3" t="s">
        <v>13</v>
      </c>
      <c r="H236" s="3" t="s">
        <v>14</v>
      </c>
      <c r="I236" s="3" t="s">
        <v>15</v>
      </c>
      <c r="J236" s="3" t="s">
        <v>16</v>
      </c>
      <c r="K236" s="3" t="s">
        <v>17</v>
      </c>
      <c r="L236" s="3" t="s">
        <v>18</v>
      </c>
      <c r="M236" s="3" t="s">
        <v>19</v>
      </c>
    </row>
    <row r="237" spans="1:13" ht="15.75">
      <c r="A237" s="4"/>
      <c r="B237" s="5"/>
      <c r="C237" s="5"/>
      <c r="D237" s="6" t="s">
        <v>20</v>
      </c>
      <c r="E237" s="7"/>
      <c r="F237" s="8"/>
      <c r="G237" s="8"/>
      <c r="H237" s="7"/>
      <c r="I237" s="5"/>
      <c r="J237" s="8"/>
      <c r="K237" s="9">
        <v>931.7</v>
      </c>
      <c r="L237" s="10">
        <f aca="true" t="shared" si="29" ref="L237:L259">ROUNDDOWN(K237*M237,2)</f>
        <v>2297.85</v>
      </c>
      <c r="M237" s="11">
        <f aca="true" t="shared" si="30" ref="M237:M259">4076.06/1652.7</f>
        <v>2.466303624372239</v>
      </c>
    </row>
    <row r="238" spans="1:13" ht="15.75">
      <c r="A238" s="4"/>
      <c r="B238" s="5"/>
      <c r="C238" s="5"/>
      <c r="D238" s="12"/>
      <c r="E238" s="5"/>
      <c r="F238" s="13"/>
      <c r="G238" s="13"/>
      <c r="H238" s="5"/>
      <c r="I238" s="14"/>
      <c r="J238" s="8">
        <f aca="true" t="shared" si="31" ref="J238:J259">I238*M238</f>
        <v>0</v>
      </c>
      <c r="K238" s="9">
        <f>K237+E238</f>
        <v>931.7</v>
      </c>
      <c r="L238" s="10">
        <f t="shared" si="29"/>
        <v>2297.85</v>
      </c>
      <c r="M238" s="11">
        <f t="shared" si="30"/>
        <v>2.466303624372239</v>
      </c>
    </row>
    <row r="239" spans="1:13" ht="15.75">
      <c r="A239" s="4">
        <v>39328</v>
      </c>
      <c r="B239" s="15"/>
      <c r="C239" s="16"/>
      <c r="D239" s="12" t="s">
        <v>21</v>
      </c>
      <c r="E239" s="17"/>
      <c r="F239" s="18"/>
      <c r="G239" s="19"/>
      <c r="H239" s="15">
        <v>1742</v>
      </c>
      <c r="I239" s="20">
        <v>40</v>
      </c>
      <c r="J239" s="8">
        <f t="shared" si="31"/>
        <v>98.65214497488957</v>
      </c>
      <c r="K239" s="9">
        <f aca="true" t="shared" si="32" ref="K239:K259">K238-I239</f>
        <v>891.7</v>
      </c>
      <c r="L239" s="10">
        <f t="shared" si="29"/>
        <v>2199.2</v>
      </c>
      <c r="M239" s="11">
        <f t="shared" si="30"/>
        <v>2.466303624372239</v>
      </c>
    </row>
    <row r="240" spans="1:13" ht="15.75">
      <c r="A240" s="4">
        <v>39330</v>
      </c>
      <c r="B240" s="5"/>
      <c r="C240" s="5"/>
      <c r="D240" s="12" t="s">
        <v>22</v>
      </c>
      <c r="E240" s="5"/>
      <c r="F240" s="13"/>
      <c r="G240" s="13"/>
      <c r="H240" s="5">
        <v>1743</v>
      </c>
      <c r="I240" s="14">
        <v>10</v>
      </c>
      <c r="J240" s="8">
        <f t="shared" si="31"/>
        <v>24.66303624372239</v>
      </c>
      <c r="K240" s="9">
        <f t="shared" si="32"/>
        <v>881.7</v>
      </c>
      <c r="L240" s="10">
        <f t="shared" si="29"/>
        <v>2174.53</v>
      </c>
      <c r="M240" s="11">
        <f t="shared" si="30"/>
        <v>2.466303624372239</v>
      </c>
    </row>
    <row r="241" spans="1:13" ht="15.75">
      <c r="A241" s="4">
        <v>39337</v>
      </c>
      <c r="B241" s="5"/>
      <c r="C241" s="5"/>
      <c r="D241" s="12" t="s">
        <v>21</v>
      </c>
      <c r="E241" s="5"/>
      <c r="F241" s="13"/>
      <c r="G241" s="13"/>
      <c r="H241" s="5">
        <v>1745</v>
      </c>
      <c r="I241" s="14">
        <v>40</v>
      </c>
      <c r="J241" s="8">
        <f t="shared" si="31"/>
        <v>98.65214497488957</v>
      </c>
      <c r="K241" s="9">
        <f t="shared" si="32"/>
        <v>841.7</v>
      </c>
      <c r="L241" s="10">
        <f t="shared" si="29"/>
        <v>2075.88</v>
      </c>
      <c r="M241" s="11">
        <f t="shared" si="30"/>
        <v>2.466303624372239</v>
      </c>
    </row>
    <row r="242" spans="1:13" ht="15.75">
      <c r="A242" s="4">
        <v>39346</v>
      </c>
      <c r="B242" s="5"/>
      <c r="C242" s="5"/>
      <c r="D242" s="12" t="s">
        <v>22</v>
      </c>
      <c r="E242" s="5"/>
      <c r="F242" s="13"/>
      <c r="G242" s="13"/>
      <c r="H242" s="5">
        <v>1747</v>
      </c>
      <c r="I242" s="14">
        <v>10</v>
      </c>
      <c r="J242" s="8">
        <f t="shared" si="31"/>
        <v>24.66303624372239</v>
      </c>
      <c r="K242" s="9">
        <f t="shared" si="32"/>
        <v>831.7</v>
      </c>
      <c r="L242" s="10">
        <f t="shared" si="29"/>
        <v>2051.22</v>
      </c>
      <c r="M242" s="11">
        <f t="shared" si="30"/>
        <v>2.466303624372239</v>
      </c>
    </row>
    <row r="243" spans="1:13" ht="15.75">
      <c r="A243" s="4">
        <v>39349</v>
      </c>
      <c r="B243" s="5"/>
      <c r="C243" s="5"/>
      <c r="D243" s="12" t="s">
        <v>21</v>
      </c>
      <c r="E243" s="5"/>
      <c r="F243" s="13"/>
      <c r="G243" s="13"/>
      <c r="H243" s="5">
        <v>1748</v>
      </c>
      <c r="I243" s="14">
        <v>40</v>
      </c>
      <c r="J243" s="8">
        <f t="shared" si="31"/>
        <v>98.65214497488957</v>
      </c>
      <c r="K243" s="9">
        <f t="shared" si="32"/>
        <v>791.7</v>
      </c>
      <c r="L243" s="10">
        <f t="shared" si="29"/>
        <v>1952.57</v>
      </c>
      <c r="M243" s="11">
        <f t="shared" si="30"/>
        <v>2.466303624372239</v>
      </c>
    </row>
    <row r="244" spans="1:13" ht="15.75">
      <c r="A244" s="4">
        <v>39353</v>
      </c>
      <c r="B244" s="5"/>
      <c r="C244" s="5"/>
      <c r="D244" s="12" t="s">
        <v>21</v>
      </c>
      <c r="E244" s="5"/>
      <c r="F244" s="13"/>
      <c r="G244" s="13"/>
      <c r="H244" s="5">
        <v>1303</v>
      </c>
      <c r="I244" s="14">
        <v>22</v>
      </c>
      <c r="J244" s="8">
        <f t="shared" si="31"/>
        <v>54.258679736189265</v>
      </c>
      <c r="K244" s="9">
        <f t="shared" si="32"/>
        <v>769.7</v>
      </c>
      <c r="L244" s="10">
        <f t="shared" si="29"/>
        <v>1898.31</v>
      </c>
      <c r="M244" s="11">
        <f t="shared" si="30"/>
        <v>2.466303624372239</v>
      </c>
    </row>
    <row r="245" spans="1:13" ht="15.75">
      <c r="A245" s="4"/>
      <c r="B245" s="5"/>
      <c r="C245" s="5"/>
      <c r="D245" s="21"/>
      <c r="E245" s="5"/>
      <c r="F245" s="13"/>
      <c r="G245" s="13"/>
      <c r="H245" s="5"/>
      <c r="I245" s="14"/>
      <c r="J245" s="8">
        <f t="shared" si="31"/>
        <v>0</v>
      </c>
      <c r="K245" s="9">
        <f t="shared" si="32"/>
        <v>769.7</v>
      </c>
      <c r="L245" s="10">
        <f t="shared" si="29"/>
        <v>1898.31</v>
      </c>
      <c r="M245" s="11">
        <f t="shared" si="30"/>
        <v>2.466303624372239</v>
      </c>
    </row>
    <row r="246" spans="1:13" ht="15.75">
      <c r="A246" s="4"/>
      <c r="B246" s="5"/>
      <c r="C246" s="5"/>
      <c r="D246" s="21"/>
      <c r="E246" s="5"/>
      <c r="F246" s="13"/>
      <c r="G246" s="13"/>
      <c r="H246" s="5"/>
      <c r="I246" s="14"/>
      <c r="J246" s="22">
        <f t="shared" si="31"/>
        <v>0</v>
      </c>
      <c r="K246" s="9">
        <f t="shared" si="32"/>
        <v>769.7</v>
      </c>
      <c r="L246" s="10">
        <f t="shared" si="29"/>
        <v>1898.31</v>
      </c>
      <c r="M246" s="11">
        <f t="shared" si="30"/>
        <v>2.466303624372239</v>
      </c>
    </row>
    <row r="247" spans="1:13" ht="15.75">
      <c r="A247" s="4"/>
      <c r="B247" s="5"/>
      <c r="C247" s="5"/>
      <c r="D247" s="21"/>
      <c r="E247" s="5"/>
      <c r="F247" s="13"/>
      <c r="G247" s="13"/>
      <c r="H247" s="5"/>
      <c r="I247" s="14"/>
      <c r="J247" s="8">
        <f t="shared" si="31"/>
        <v>0</v>
      </c>
      <c r="K247" s="9">
        <f t="shared" si="32"/>
        <v>769.7</v>
      </c>
      <c r="L247" s="10">
        <f t="shared" si="29"/>
        <v>1898.31</v>
      </c>
      <c r="M247" s="11">
        <f t="shared" si="30"/>
        <v>2.466303624372239</v>
      </c>
    </row>
    <row r="248" spans="1:13" ht="15.75">
      <c r="A248" s="4"/>
      <c r="B248" s="5"/>
      <c r="C248" s="5"/>
      <c r="D248" s="21"/>
      <c r="E248" s="5"/>
      <c r="F248" s="13"/>
      <c r="G248" s="13"/>
      <c r="H248" s="5"/>
      <c r="I248" s="14"/>
      <c r="J248" s="8">
        <f t="shared" si="31"/>
        <v>0</v>
      </c>
      <c r="K248" s="9">
        <f t="shared" si="32"/>
        <v>769.7</v>
      </c>
      <c r="L248" s="10">
        <f t="shared" si="29"/>
        <v>1898.31</v>
      </c>
      <c r="M248" s="11">
        <f t="shared" si="30"/>
        <v>2.466303624372239</v>
      </c>
    </row>
    <row r="249" spans="1:13" ht="15.75">
      <c r="A249" s="4"/>
      <c r="B249" s="5"/>
      <c r="C249" s="5"/>
      <c r="D249" s="21"/>
      <c r="E249" s="5"/>
      <c r="F249" s="13"/>
      <c r="G249" s="13"/>
      <c r="H249" s="5"/>
      <c r="I249" s="14"/>
      <c r="J249" s="8">
        <f t="shared" si="31"/>
        <v>0</v>
      </c>
      <c r="K249" s="9">
        <f t="shared" si="32"/>
        <v>769.7</v>
      </c>
      <c r="L249" s="10">
        <f t="shared" si="29"/>
        <v>1898.31</v>
      </c>
      <c r="M249" s="11">
        <f t="shared" si="30"/>
        <v>2.466303624372239</v>
      </c>
    </row>
    <row r="250" spans="1:13" ht="15.75">
      <c r="A250" s="4"/>
      <c r="B250" s="5"/>
      <c r="C250" s="5"/>
      <c r="D250" s="21"/>
      <c r="E250" s="5"/>
      <c r="F250" s="13"/>
      <c r="G250" s="13"/>
      <c r="H250" s="5"/>
      <c r="I250" s="14"/>
      <c r="J250" s="8">
        <f t="shared" si="31"/>
        <v>0</v>
      </c>
      <c r="K250" s="9">
        <f t="shared" si="32"/>
        <v>769.7</v>
      </c>
      <c r="L250" s="10">
        <f t="shared" si="29"/>
        <v>1898.31</v>
      </c>
      <c r="M250" s="11">
        <f t="shared" si="30"/>
        <v>2.466303624372239</v>
      </c>
    </row>
    <row r="251" spans="1:13" ht="15.75">
      <c r="A251" s="4"/>
      <c r="B251" s="5"/>
      <c r="C251" s="5"/>
      <c r="D251" s="21"/>
      <c r="E251" s="5"/>
      <c r="F251" s="13"/>
      <c r="G251" s="13"/>
      <c r="H251" s="5"/>
      <c r="I251" s="14"/>
      <c r="J251" s="8">
        <f t="shared" si="31"/>
        <v>0</v>
      </c>
      <c r="K251" s="9">
        <f t="shared" si="32"/>
        <v>769.7</v>
      </c>
      <c r="L251" s="10">
        <f t="shared" si="29"/>
        <v>1898.31</v>
      </c>
      <c r="M251" s="11">
        <f t="shared" si="30"/>
        <v>2.466303624372239</v>
      </c>
    </row>
    <row r="252" spans="1:13" ht="15.75">
      <c r="A252" s="4"/>
      <c r="B252" s="5"/>
      <c r="C252" s="5"/>
      <c r="D252" s="21"/>
      <c r="E252" s="5"/>
      <c r="F252" s="13"/>
      <c r="G252" s="13"/>
      <c r="H252" s="5"/>
      <c r="I252" s="14"/>
      <c r="J252" s="8">
        <f t="shared" si="31"/>
        <v>0</v>
      </c>
      <c r="K252" s="9">
        <f t="shared" si="32"/>
        <v>769.7</v>
      </c>
      <c r="L252" s="10">
        <f t="shared" si="29"/>
        <v>1898.31</v>
      </c>
      <c r="M252" s="11">
        <f t="shared" si="30"/>
        <v>2.466303624372239</v>
      </c>
    </row>
    <row r="253" spans="1:13" ht="15.75">
      <c r="A253" s="4"/>
      <c r="B253" s="5"/>
      <c r="C253" s="5"/>
      <c r="D253" s="21"/>
      <c r="E253" s="5"/>
      <c r="F253" s="13"/>
      <c r="G253" s="13"/>
      <c r="H253" s="5"/>
      <c r="I253" s="14"/>
      <c r="J253" s="8">
        <f t="shared" si="31"/>
        <v>0</v>
      </c>
      <c r="K253" s="9">
        <f t="shared" si="32"/>
        <v>769.7</v>
      </c>
      <c r="L253" s="10">
        <f t="shared" si="29"/>
        <v>1898.31</v>
      </c>
      <c r="M253" s="11">
        <f t="shared" si="30"/>
        <v>2.466303624372239</v>
      </c>
    </row>
    <row r="254" spans="1:13" ht="15.75">
      <c r="A254" s="4"/>
      <c r="B254" s="5"/>
      <c r="C254" s="5"/>
      <c r="D254" s="21"/>
      <c r="E254" s="5"/>
      <c r="F254" s="13"/>
      <c r="G254" s="13"/>
      <c r="H254" s="5"/>
      <c r="I254" s="14"/>
      <c r="J254" s="8">
        <f t="shared" si="31"/>
        <v>0</v>
      </c>
      <c r="K254" s="9">
        <f t="shared" si="32"/>
        <v>769.7</v>
      </c>
      <c r="L254" s="10">
        <f t="shared" si="29"/>
        <v>1898.31</v>
      </c>
      <c r="M254" s="11">
        <f t="shared" si="30"/>
        <v>2.466303624372239</v>
      </c>
    </row>
    <row r="255" spans="1:13" ht="15.75">
      <c r="A255" s="4"/>
      <c r="B255" s="5"/>
      <c r="C255" s="5"/>
      <c r="D255" s="21"/>
      <c r="E255" s="5"/>
      <c r="F255" s="13"/>
      <c r="G255" s="13"/>
      <c r="H255" s="5"/>
      <c r="I255" s="14"/>
      <c r="J255" s="8">
        <f t="shared" si="31"/>
        <v>0</v>
      </c>
      <c r="K255" s="9">
        <f t="shared" si="32"/>
        <v>769.7</v>
      </c>
      <c r="L255" s="10">
        <f t="shared" si="29"/>
        <v>1898.31</v>
      </c>
      <c r="M255" s="11">
        <f t="shared" si="30"/>
        <v>2.466303624372239</v>
      </c>
    </row>
    <row r="256" spans="1:13" ht="15.75">
      <c r="A256" s="4"/>
      <c r="B256" s="5"/>
      <c r="C256" s="5"/>
      <c r="D256" s="21"/>
      <c r="E256" s="5"/>
      <c r="F256" s="13"/>
      <c r="G256" s="13"/>
      <c r="H256" s="5"/>
      <c r="I256" s="14"/>
      <c r="J256" s="8">
        <f t="shared" si="31"/>
        <v>0</v>
      </c>
      <c r="K256" s="9">
        <f t="shared" si="32"/>
        <v>769.7</v>
      </c>
      <c r="L256" s="10">
        <f t="shared" si="29"/>
        <v>1898.31</v>
      </c>
      <c r="M256" s="11">
        <f t="shared" si="30"/>
        <v>2.466303624372239</v>
      </c>
    </row>
    <row r="257" spans="1:13" ht="15.75">
      <c r="A257" s="4"/>
      <c r="B257" s="5"/>
      <c r="C257" s="5"/>
      <c r="D257" s="21"/>
      <c r="E257" s="5"/>
      <c r="F257" s="13"/>
      <c r="G257" s="13"/>
      <c r="H257" s="5"/>
      <c r="I257" s="14"/>
      <c r="J257" s="8">
        <f t="shared" si="31"/>
        <v>0</v>
      </c>
      <c r="K257" s="9">
        <f t="shared" si="32"/>
        <v>769.7</v>
      </c>
      <c r="L257" s="10">
        <f t="shared" si="29"/>
        <v>1898.31</v>
      </c>
      <c r="M257" s="11">
        <f t="shared" si="30"/>
        <v>2.466303624372239</v>
      </c>
    </row>
    <row r="258" spans="1:13" ht="15.75">
      <c r="A258" s="4"/>
      <c r="B258" s="5"/>
      <c r="C258" s="5"/>
      <c r="D258" s="21"/>
      <c r="E258" s="5"/>
      <c r="F258" s="13"/>
      <c r="G258" s="13"/>
      <c r="H258" s="5"/>
      <c r="I258" s="14"/>
      <c r="J258" s="8">
        <f t="shared" si="31"/>
        <v>0</v>
      </c>
      <c r="K258" s="9">
        <f t="shared" si="32"/>
        <v>769.7</v>
      </c>
      <c r="L258" s="10">
        <f t="shared" si="29"/>
        <v>1898.31</v>
      </c>
      <c r="M258" s="11">
        <f t="shared" si="30"/>
        <v>2.466303624372239</v>
      </c>
    </row>
    <row r="259" spans="1:13" ht="15.75">
      <c r="A259" s="4"/>
      <c r="B259" s="5"/>
      <c r="C259" s="5"/>
      <c r="D259" s="21"/>
      <c r="E259" s="5"/>
      <c r="F259" s="13"/>
      <c r="G259" s="13"/>
      <c r="H259" s="5"/>
      <c r="I259" s="14"/>
      <c r="J259" s="8">
        <f t="shared" si="31"/>
        <v>0</v>
      </c>
      <c r="K259" s="9">
        <f t="shared" si="32"/>
        <v>769.7</v>
      </c>
      <c r="L259" s="10">
        <f t="shared" si="29"/>
        <v>1898.31</v>
      </c>
      <c r="M259" s="11">
        <f t="shared" si="30"/>
        <v>2.466303624372239</v>
      </c>
    </row>
    <row r="260" spans="1:13" ht="15.75">
      <c r="A260" s="4"/>
      <c r="B260" s="5"/>
      <c r="C260" s="5"/>
      <c r="D260" s="21"/>
      <c r="E260" s="5"/>
      <c r="F260" s="13"/>
      <c r="G260" s="13"/>
      <c r="H260" s="5"/>
      <c r="I260" s="23">
        <f>SUM(I238:I259)</f>
        <v>162</v>
      </c>
      <c r="J260" s="24">
        <f>SUM(J238:J259)</f>
        <v>399.54118714830275</v>
      </c>
      <c r="K260" s="9"/>
      <c r="L260" s="8"/>
      <c r="M260" s="11"/>
    </row>
    <row r="262" spans="1:13" ht="15" customHeight="1">
      <c r="A262" s="76"/>
      <c r="B262" s="76"/>
      <c r="C262" s="76"/>
      <c r="D262" s="77" t="s">
        <v>0</v>
      </c>
      <c r="E262" s="77"/>
      <c r="F262" s="77"/>
      <c r="G262" s="77"/>
      <c r="H262" s="77"/>
      <c r="I262" s="77"/>
      <c r="J262" s="77"/>
      <c r="K262" s="2" t="s">
        <v>1</v>
      </c>
      <c r="L262" s="78">
        <v>2007</v>
      </c>
      <c r="M262" s="78"/>
    </row>
    <row r="263" spans="1:13" ht="15.75">
      <c r="A263" s="76"/>
      <c r="B263" s="76"/>
      <c r="C263" s="76"/>
      <c r="D263" s="77"/>
      <c r="E263" s="77"/>
      <c r="F263" s="77"/>
      <c r="G263" s="77"/>
      <c r="H263" s="77"/>
      <c r="I263" s="77"/>
      <c r="J263" s="77"/>
      <c r="K263" s="2" t="s">
        <v>2</v>
      </c>
      <c r="L263" s="78" t="s">
        <v>33</v>
      </c>
      <c r="M263" s="78"/>
    </row>
    <row r="264" spans="1:13" ht="15" customHeight="1">
      <c r="A264" s="79" t="s">
        <v>4</v>
      </c>
      <c r="B264" s="79" t="s">
        <v>5</v>
      </c>
      <c r="C264" s="79" t="s">
        <v>6</v>
      </c>
      <c r="D264" s="79" t="s">
        <v>7</v>
      </c>
      <c r="E264" s="80" t="s">
        <v>8</v>
      </c>
      <c r="F264" s="80"/>
      <c r="G264" s="80"/>
      <c r="H264" s="80" t="s">
        <v>9</v>
      </c>
      <c r="I264" s="80"/>
      <c r="J264" s="80"/>
      <c r="K264" s="80" t="s">
        <v>10</v>
      </c>
      <c r="L264" s="80"/>
      <c r="M264" s="80"/>
    </row>
    <row r="265" spans="1:13" ht="45">
      <c r="A265" s="79"/>
      <c r="B265" s="79"/>
      <c r="C265" s="79"/>
      <c r="D265" s="79"/>
      <c r="E265" s="3" t="s">
        <v>11</v>
      </c>
      <c r="F265" s="3" t="s">
        <v>12</v>
      </c>
      <c r="G265" s="3" t="s">
        <v>13</v>
      </c>
      <c r="H265" s="3" t="s">
        <v>14</v>
      </c>
      <c r="I265" s="3" t="s">
        <v>15</v>
      </c>
      <c r="J265" s="3" t="s">
        <v>16</v>
      </c>
      <c r="K265" s="3" t="s">
        <v>17</v>
      </c>
      <c r="L265" s="3" t="s">
        <v>18</v>
      </c>
      <c r="M265" s="3" t="s">
        <v>19</v>
      </c>
    </row>
    <row r="266" spans="1:13" ht="15.75">
      <c r="A266" s="4"/>
      <c r="B266" s="5"/>
      <c r="C266" s="5"/>
      <c r="D266" s="6" t="s">
        <v>20</v>
      </c>
      <c r="E266" s="7"/>
      <c r="F266" s="8"/>
      <c r="G266" s="8"/>
      <c r="H266" s="7"/>
      <c r="I266" s="5"/>
      <c r="J266" s="8"/>
      <c r="K266" s="9">
        <v>769.7</v>
      </c>
      <c r="L266" s="10">
        <f aca="true" t="shared" si="33" ref="L266:L288">ROUNDDOWN(K266*M266,2)</f>
        <v>1898.31</v>
      </c>
      <c r="M266" s="11">
        <f aca="true" t="shared" si="34" ref="M266:M288">4076.06/1652.7</f>
        <v>2.466303624372239</v>
      </c>
    </row>
    <row r="267" spans="1:13" ht="15.75">
      <c r="A267" s="4"/>
      <c r="B267" s="5"/>
      <c r="C267" s="5"/>
      <c r="D267" s="12"/>
      <c r="E267" s="5"/>
      <c r="F267" s="13"/>
      <c r="G267" s="13"/>
      <c r="H267" s="5"/>
      <c r="I267" s="14"/>
      <c r="J267" s="8">
        <f aca="true" t="shared" si="35" ref="J267:J288">I267*M267</f>
        <v>0</v>
      </c>
      <c r="K267" s="9">
        <f>K266+E267</f>
        <v>769.7</v>
      </c>
      <c r="L267" s="10">
        <f t="shared" si="33"/>
        <v>1898.31</v>
      </c>
      <c r="M267" s="11">
        <f t="shared" si="34"/>
        <v>2.466303624372239</v>
      </c>
    </row>
    <row r="268" spans="1:13" ht="15.75">
      <c r="A268" s="4">
        <v>39328</v>
      </c>
      <c r="B268" s="15"/>
      <c r="C268" s="16"/>
      <c r="D268" s="12" t="s">
        <v>21</v>
      </c>
      <c r="E268" s="17"/>
      <c r="F268" s="18"/>
      <c r="G268" s="19"/>
      <c r="H268" s="15">
        <v>1305</v>
      </c>
      <c r="I268" s="20">
        <v>40</v>
      </c>
      <c r="J268" s="8">
        <f t="shared" si="35"/>
        <v>98.65214497488957</v>
      </c>
      <c r="K268" s="9">
        <f aca="true" t="shared" si="36" ref="K268:K288">K267-I268</f>
        <v>729.7</v>
      </c>
      <c r="L268" s="10">
        <f t="shared" si="33"/>
        <v>1799.66</v>
      </c>
      <c r="M268" s="11">
        <f t="shared" si="34"/>
        <v>2.466303624372239</v>
      </c>
    </row>
    <row r="269" spans="1:13" ht="15.75">
      <c r="A269" s="4">
        <v>39330</v>
      </c>
      <c r="B269" s="5"/>
      <c r="C269" s="5"/>
      <c r="D269" s="12" t="s">
        <v>22</v>
      </c>
      <c r="E269" s="5"/>
      <c r="F269" s="13"/>
      <c r="G269" s="13"/>
      <c r="H269" s="5">
        <v>1306</v>
      </c>
      <c r="I269" s="14">
        <v>10</v>
      </c>
      <c r="J269" s="8">
        <f t="shared" si="35"/>
        <v>24.66303624372239</v>
      </c>
      <c r="K269" s="9">
        <f t="shared" si="36"/>
        <v>719.7</v>
      </c>
      <c r="L269" s="10">
        <f t="shared" si="33"/>
        <v>1774.99</v>
      </c>
      <c r="M269" s="11">
        <f t="shared" si="34"/>
        <v>2.466303624372239</v>
      </c>
    </row>
    <row r="270" spans="1:13" ht="15.75">
      <c r="A270" s="4">
        <v>39337</v>
      </c>
      <c r="B270" s="5"/>
      <c r="C270" s="5"/>
      <c r="D270" s="12" t="s">
        <v>21</v>
      </c>
      <c r="E270" s="5"/>
      <c r="F270" s="13"/>
      <c r="G270" s="13"/>
      <c r="H270" s="5">
        <v>1307</v>
      </c>
      <c r="I270" s="14">
        <v>40</v>
      </c>
      <c r="J270" s="8">
        <f t="shared" si="35"/>
        <v>98.65214497488957</v>
      </c>
      <c r="K270" s="9">
        <f t="shared" si="36"/>
        <v>679.7</v>
      </c>
      <c r="L270" s="10">
        <f t="shared" si="33"/>
        <v>1676.34</v>
      </c>
      <c r="M270" s="11">
        <f t="shared" si="34"/>
        <v>2.466303624372239</v>
      </c>
    </row>
    <row r="271" spans="1:13" ht="15.75">
      <c r="A271" s="4">
        <v>39346</v>
      </c>
      <c r="B271" s="5"/>
      <c r="C271" s="5"/>
      <c r="D271" s="12" t="s">
        <v>34</v>
      </c>
      <c r="E271" s="5"/>
      <c r="F271" s="13"/>
      <c r="G271" s="13"/>
      <c r="H271" s="5">
        <v>1309</v>
      </c>
      <c r="I271" s="14">
        <v>20</v>
      </c>
      <c r="J271" s="8">
        <f t="shared" si="35"/>
        <v>49.32607248744478</v>
      </c>
      <c r="K271" s="9">
        <f t="shared" si="36"/>
        <v>659.7</v>
      </c>
      <c r="L271" s="10">
        <f t="shared" si="33"/>
        <v>1627.02</v>
      </c>
      <c r="M271" s="11">
        <f t="shared" si="34"/>
        <v>2.466303624372239</v>
      </c>
    </row>
    <row r="272" spans="1:13" ht="15.75">
      <c r="A272" s="4">
        <v>39349</v>
      </c>
      <c r="B272" s="5"/>
      <c r="C272" s="5"/>
      <c r="D272" s="12" t="s">
        <v>21</v>
      </c>
      <c r="E272" s="5"/>
      <c r="F272" s="13"/>
      <c r="G272" s="13"/>
      <c r="H272" s="5">
        <v>1312</v>
      </c>
      <c r="I272" s="14">
        <v>40</v>
      </c>
      <c r="J272" s="8">
        <f t="shared" si="35"/>
        <v>98.65214497488957</v>
      </c>
      <c r="K272" s="9">
        <f t="shared" si="36"/>
        <v>619.7</v>
      </c>
      <c r="L272" s="10">
        <f t="shared" si="33"/>
        <v>1528.36</v>
      </c>
      <c r="M272" s="11">
        <f t="shared" si="34"/>
        <v>2.466303624372239</v>
      </c>
    </row>
    <row r="273" spans="1:13" ht="15.75">
      <c r="A273" s="4">
        <v>39353</v>
      </c>
      <c r="B273" s="5"/>
      <c r="C273" s="5"/>
      <c r="D273" s="12"/>
      <c r="E273" s="5"/>
      <c r="F273" s="13"/>
      <c r="G273" s="13"/>
      <c r="H273" s="5"/>
      <c r="I273" s="14"/>
      <c r="J273" s="8">
        <f t="shared" si="35"/>
        <v>0</v>
      </c>
      <c r="K273" s="9">
        <f t="shared" si="36"/>
        <v>619.7</v>
      </c>
      <c r="L273" s="10">
        <f t="shared" si="33"/>
        <v>1528.36</v>
      </c>
      <c r="M273" s="11">
        <f t="shared" si="34"/>
        <v>2.466303624372239</v>
      </c>
    </row>
    <row r="274" spans="1:13" ht="15.75">
      <c r="A274" s="4"/>
      <c r="B274" s="5"/>
      <c r="C274" s="5"/>
      <c r="D274" s="21"/>
      <c r="E274" s="5"/>
      <c r="F274" s="13"/>
      <c r="G274" s="13"/>
      <c r="H274" s="5"/>
      <c r="I274" s="14"/>
      <c r="J274" s="8">
        <f t="shared" si="35"/>
        <v>0</v>
      </c>
      <c r="K274" s="9">
        <f t="shared" si="36"/>
        <v>619.7</v>
      </c>
      <c r="L274" s="10">
        <f t="shared" si="33"/>
        <v>1528.36</v>
      </c>
      <c r="M274" s="11">
        <f t="shared" si="34"/>
        <v>2.466303624372239</v>
      </c>
    </row>
    <row r="275" spans="1:13" ht="15.75">
      <c r="A275" s="4"/>
      <c r="B275" s="5"/>
      <c r="C275" s="5"/>
      <c r="D275" s="21"/>
      <c r="E275" s="5"/>
      <c r="F275" s="13"/>
      <c r="G275" s="13"/>
      <c r="H275" s="5"/>
      <c r="I275" s="14"/>
      <c r="J275" s="22">
        <f t="shared" si="35"/>
        <v>0</v>
      </c>
      <c r="K275" s="9">
        <f t="shared" si="36"/>
        <v>619.7</v>
      </c>
      <c r="L275" s="10">
        <f t="shared" si="33"/>
        <v>1528.36</v>
      </c>
      <c r="M275" s="11">
        <f t="shared" si="34"/>
        <v>2.466303624372239</v>
      </c>
    </row>
    <row r="276" spans="1:13" ht="15.75">
      <c r="A276" s="4"/>
      <c r="B276" s="5"/>
      <c r="C276" s="5"/>
      <c r="D276" s="21"/>
      <c r="E276" s="5"/>
      <c r="F276" s="13"/>
      <c r="G276" s="13"/>
      <c r="H276" s="5"/>
      <c r="I276" s="14"/>
      <c r="J276" s="8">
        <f t="shared" si="35"/>
        <v>0</v>
      </c>
      <c r="K276" s="9">
        <f t="shared" si="36"/>
        <v>619.7</v>
      </c>
      <c r="L276" s="10">
        <f t="shared" si="33"/>
        <v>1528.36</v>
      </c>
      <c r="M276" s="11">
        <f t="shared" si="34"/>
        <v>2.466303624372239</v>
      </c>
    </row>
    <row r="277" spans="1:13" ht="15.75">
      <c r="A277" s="4"/>
      <c r="B277" s="5"/>
      <c r="C277" s="5"/>
      <c r="D277" s="21"/>
      <c r="E277" s="5"/>
      <c r="F277" s="13"/>
      <c r="G277" s="13"/>
      <c r="H277" s="5"/>
      <c r="I277" s="14"/>
      <c r="J277" s="8">
        <f t="shared" si="35"/>
        <v>0</v>
      </c>
      <c r="K277" s="9">
        <f t="shared" si="36"/>
        <v>619.7</v>
      </c>
      <c r="L277" s="10">
        <f t="shared" si="33"/>
        <v>1528.36</v>
      </c>
      <c r="M277" s="11">
        <f t="shared" si="34"/>
        <v>2.466303624372239</v>
      </c>
    </row>
    <row r="278" spans="1:13" ht="15.75">
      <c r="A278" s="4"/>
      <c r="B278" s="5"/>
      <c r="C278" s="5"/>
      <c r="D278" s="21"/>
      <c r="E278" s="5"/>
      <c r="F278" s="13"/>
      <c r="G278" s="13"/>
      <c r="H278" s="5"/>
      <c r="I278" s="14"/>
      <c r="J278" s="8">
        <f t="shared" si="35"/>
        <v>0</v>
      </c>
      <c r="K278" s="9">
        <f t="shared" si="36"/>
        <v>619.7</v>
      </c>
      <c r="L278" s="10">
        <f t="shared" si="33"/>
        <v>1528.36</v>
      </c>
      <c r="M278" s="11">
        <f t="shared" si="34"/>
        <v>2.466303624372239</v>
      </c>
    </row>
    <row r="279" spans="1:13" ht="15.75">
      <c r="A279" s="4"/>
      <c r="B279" s="5"/>
      <c r="C279" s="5"/>
      <c r="D279" s="21"/>
      <c r="E279" s="5"/>
      <c r="F279" s="13"/>
      <c r="G279" s="13"/>
      <c r="H279" s="5"/>
      <c r="I279" s="14"/>
      <c r="J279" s="8">
        <f t="shared" si="35"/>
        <v>0</v>
      </c>
      <c r="K279" s="9">
        <f t="shared" si="36"/>
        <v>619.7</v>
      </c>
      <c r="L279" s="10">
        <f t="shared" si="33"/>
        <v>1528.36</v>
      </c>
      <c r="M279" s="11">
        <f t="shared" si="34"/>
        <v>2.466303624372239</v>
      </c>
    </row>
    <row r="280" spans="1:13" ht="15.75">
      <c r="A280" s="4"/>
      <c r="B280" s="5"/>
      <c r="C280" s="5"/>
      <c r="D280" s="21"/>
      <c r="E280" s="5"/>
      <c r="F280" s="13"/>
      <c r="G280" s="13"/>
      <c r="H280" s="5"/>
      <c r="I280" s="14"/>
      <c r="J280" s="8">
        <f t="shared" si="35"/>
        <v>0</v>
      </c>
      <c r="K280" s="9">
        <f t="shared" si="36"/>
        <v>619.7</v>
      </c>
      <c r="L280" s="10">
        <f t="shared" si="33"/>
        <v>1528.36</v>
      </c>
      <c r="M280" s="11">
        <f t="shared" si="34"/>
        <v>2.466303624372239</v>
      </c>
    </row>
    <row r="281" spans="1:13" ht="15.75">
      <c r="A281" s="4"/>
      <c r="B281" s="5"/>
      <c r="C281" s="5"/>
      <c r="D281" s="21"/>
      <c r="E281" s="5"/>
      <c r="F281" s="13"/>
      <c r="G281" s="13"/>
      <c r="H281" s="5"/>
      <c r="I281" s="14"/>
      <c r="J281" s="8">
        <f t="shared" si="35"/>
        <v>0</v>
      </c>
      <c r="K281" s="9">
        <f t="shared" si="36"/>
        <v>619.7</v>
      </c>
      <c r="L281" s="10">
        <f t="shared" si="33"/>
        <v>1528.36</v>
      </c>
      <c r="M281" s="11">
        <f t="shared" si="34"/>
        <v>2.466303624372239</v>
      </c>
    </row>
    <row r="282" spans="1:13" ht="15.75">
      <c r="A282" s="4"/>
      <c r="B282" s="5"/>
      <c r="C282" s="5"/>
      <c r="D282" s="21"/>
      <c r="E282" s="5"/>
      <c r="F282" s="13"/>
      <c r="G282" s="13"/>
      <c r="H282" s="5"/>
      <c r="I282" s="14"/>
      <c r="J282" s="8">
        <f t="shared" si="35"/>
        <v>0</v>
      </c>
      <c r="K282" s="9">
        <f t="shared" si="36"/>
        <v>619.7</v>
      </c>
      <c r="L282" s="10">
        <f t="shared" si="33"/>
        <v>1528.36</v>
      </c>
      <c r="M282" s="11">
        <f t="shared" si="34"/>
        <v>2.466303624372239</v>
      </c>
    </row>
    <row r="283" spans="1:13" ht="15.75">
      <c r="A283" s="4"/>
      <c r="B283" s="5"/>
      <c r="C283" s="5"/>
      <c r="D283" s="21"/>
      <c r="E283" s="5"/>
      <c r="F283" s="13"/>
      <c r="G283" s="13"/>
      <c r="H283" s="5"/>
      <c r="I283" s="14"/>
      <c r="J283" s="8">
        <f t="shared" si="35"/>
        <v>0</v>
      </c>
      <c r="K283" s="9">
        <f t="shared" si="36"/>
        <v>619.7</v>
      </c>
      <c r="L283" s="10">
        <f t="shared" si="33"/>
        <v>1528.36</v>
      </c>
      <c r="M283" s="11">
        <f t="shared" si="34"/>
        <v>2.466303624372239</v>
      </c>
    </row>
    <row r="284" spans="1:13" ht="15.75">
      <c r="A284" s="4"/>
      <c r="B284" s="5"/>
      <c r="C284" s="5"/>
      <c r="D284" s="21"/>
      <c r="E284" s="5"/>
      <c r="F284" s="13"/>
      <c r="G284" s="13"/>
      <c r="H284" s="5"/>
      <c r="I284" s="14"/>
      <c r="J284" s="8">
        <f t="shared" si="35"/>
        <v>0</v>
      </c>
      <c r="K284" s="9">
        <f t="shared" si="36"/>
        <v>619.7</v>
      </c>
      <c r="L284" s="10">
        <f t="shared" si="33"/>
        <v>1528.36</v>
      </c>
      <c r="M284" s="11">
        <f t="shared" si="34"/>
        <v>2.466303624372239</v>
      </c>
    </row>
    <row r="285" spans="1:13" ht="15.75">
      <c r="A285" s="4"/>
      <c r="B285" s="5"/>
      <c r="C285" s="5"/>
      <c r="D285" s="21"/>
      <c r="E285" s="5"/>
      <c r="F285" s="13"/>
      <c r="G285" s="13"/>
      <c r="H285" s="5"/>
      <c r="I285" s="14"/>
      <c r="J285" s="8">
        <f t="shared" si="35"/>
        <v>0</v>
      </c>
      <c r="K285" s="9">
        <f t="shared" si="36"/>
        <v>619.7</v>
      </c>
      <c r="L285" s="10">
        <f t="shared" si="33"/>
        <v>1528.36</v>
      </c>
      <c r="M285" s="11">
        <f t="shared" si="34"/>
        <v>2.466303624372239</v>
      </c>
    </row>
    <row r="286" spans="1:13" ht="15.75">
      <c r="A286" s="4"/>
      <c r="B286" s="5"/>
      <c r="C286" s="5"/>
      <c r="D286" s="21"/>
      <c r="E286" s="5"/>
      <c r="F286" s="13"/>
      <c r="G286" s="13"/>
      <c r="H286" s="5"/>
      <c r="I286" s="14"/>
      <c r="J286" s="8">
        <f t="shared" si="35"/>
        <v>0</v>
      </c>
      <c r="K286" s="9">
        <f t="shared" si="36"/>
        <v>619.7</v>
      </c>
      <c r="L286" s="10">
        <f t="shared" si="33"/>
        <v>1528.36</v>
      </c>
      <c r="M286" s="11">
        <f t="shared" si="34"/>
        <v>2.466303624372239</v>
      </c>
    </row>
    <row r="287" spans="1:13" ht="15.75">
      <c r="A287" s="4"/>
      <c r="B287" s="5"/>
      <c r="C287" s="5"/>
      <c r="D287" s="21"/>
      <c r="E287" s="5"/>
      <c r="F287" s="13"/>
      <c r="G287" s="13"/>
      <c r="H287" s="5"/>
      <c r="I287" s="14"/>
      <c r="J287" s="8">
        <f t="shared" si="35"/>
        <v>0</v>
      </c>
      <c r="K287" s="9">
        <f t="shared" si="36"/>
        <v>619.7</v>
      </c>
      <c r="L287" s="10">
        <f t="shared" si="33"/>
        <v>1528.36</v>
      </c>
      <c r="M287" s="11">
        <f t="shared" si="34"/>
        <v>2.466303624372239</v>
      </c>
    </row>
    <row r="288" spans="1:13" ht="15.75">
      <c r="A288" s="4"/>
      <c r="B288" s="5"/>
      <c r="C288" s="5"/>
      <c r="D288" s="21"/>
      <c r="E288" s="5"/>
      <c r="F288" s="13"/>
      <c r="G288" s="13"/>
      <c r="H288" s="5"/>
      <c r="I288" s="14"/>
      <c r="J288" s="8">
        <f t="shared" si="35"/>
        <v>0</v>
      </c>
      <c r="K288" s="9">
        <f t="shared" si="36"/>
        <v>619.7</v>
      </c>
      <c r="L288" s="10">
        <f t="shared" si="33"/>
        <v>1528.36</v>
      </c>
      <c r="M288" s="11">
        <f t="shared" si="34"/>
        <v>2.466303624372239</v>
      </c>
    </row>
    <row r="289" spans="1:13" ht="15.75">
      <c r="A289" s="4"/>
      <c r="B289" s="5"/>
      <c r="C289" s="5"/>
      <c r="D289" s="21"/>
      <c r="E289" s="5"/>
      <c r="F289" s="13"/>
      <c r="G289" s="13"/>
      <c r="H289" s="5"/>
      <c r="I289" s="23">
        <f>SUM(I267:I288)</f>
        <v>150</v>
      </c>
      <c r="J289" s="24">
        <f>SUM(J267:J288)</f>
        <v>369.9455436558359</v>
      </c>
      <c r="K289" s="9"/>
      <c r="L289" s="8"/>
      <c r="M289" s="11"/>
    </row>
    <row r="292" spans="1:13" ht="15" customHeight="1">
      <c r="A292" s="76"/>
      <c r="B292" s="76"/>
      <c r="C292" s="76"/>
      <c r="D292" s="77" t="s">
        <v>0</v>
      </c>
      <c r="E292" s="77"/>
      <c r="F292" s="77"/>
      <c r="G292" s="77"/>
      <c r="H292" s="77"/>
      <c r="I292" s="77"/>
      <c r="J292" s="77"/>
      <c r="K292" s="2" t="s">
        <v>1</v>
      </c>
      <c r="L292" s="78">
        <v>2007</v>
      </c>
      <c r="M292" s="78"/>
    </row>
    <row r="293" spans="1:13" ht="15.75">
      <c r="A293" s="76"/>
      <c r="B293" s="76"/>
      <c r="C293" s="76"/>
      <c r="D293" s="77"/>
      <c r="E293" s="77"/>
      <c r="F293" s="77"/>
      <c r="G293" s="77"/>
      <c r="H293" s="77"/>
      <c r="I293" s="77"/>
      <c r="J293" s="77"/>
      <c r="K293" s="2" t="s">
        <v>2</v>
      </c>
      <c r="L293" s="78" t="s">
        <v>35</v>
      </c>
      <c r="M293" s="78"/>
    </row>
    <row r="294" spans="1:13" ht="15" customHeight="1">
      <c r="A294" s="79" t="s">
        <v>4</v>
      </c>
      <c r="B294" s="79" t="s">
        <v>5</v>
      </c>
      <c r="C294" s="79" t="s">
        <v>6</v>
      </c>
      <c r="D294" s="79" t="s">
        <v>7</v>
      </c>
      <c r="E294" s="80" t="s">
        <v>8</v>
      </c>
      <c r="F294" s="80"/>
      <c r="G294" s="80"/>
      <c r="H294" s="80" t="s">
        <v>9</v>
      </c>
      <c r="I294" s="80"/>
      <c r="J294" s="80"/>
      <c r="K294" s="80" t="s">
        <v>10</v>
      </c>
      <c r="L294" s="80"/>
      <c r="M294" s="80"/>
    </row>
    <row r="295" spans="1:13" ht="45">
      <c r="A295" s="79"/>
      <c r="B295" s="79"/>
      <c r="C295" s="79"/>
      <c r="D295" s="79"/>
      <c r="E295" s="3" t="s">
        <v>11</v>
      </c>
      <c r="F295" s="3" t="s">
        <v>12</v>
      </c>
      <c r="G295" s="3" t="s">
        <v>13</v>
      </c>
      <c r="H295" s="3" t="s">
        <v>14</v>
      </c>
      <c r="I295" s="3" t="s">
        <v>15</v>
      </c>
      <c r="J295" s="3" t="s">
        <v>16</v>
      </c>
      <c r="K295" s="3" t="s">
        <v>17</v>
      </c>
      <c r="L295" s="3" t="s">
        <v>18</v>
      </c>
      <c r="M295" s="3" t="s">
        <v>19</v>
      </c>
    </row>
    <row r="296" spans="1:13" ht="15.75">
      <c r="A296" s="4"/>
      <c r="B296" s="5"/>
      <c r="C296" s="5"/>
      <c r="D296" s="6" t="s">
        <v>20</v>
      </c>
      <c r="E296" s="7"/>
      <c r="F296" s="8"/>
      <c r="G296" s="8"/>
      <c r="H296" s="7"/>
      <c r="I296" s="5"/>
      <c r="J296" s="8"/>
      <c r="K296" s="9">
        <v>619.7</v>
      </c>
      <c r="L296" s="10">
        <f aca="true" t="shared" si="37" ref="L296:L318">ROUNDDOWN(K296*M296,2)</f>
        <v>1528.36</v>
      </c>
      <c r="M296" s="11">
        <f aca="true" t="shared" si="38" ref="M296:M318">4076.06/1652.7</f>
        <v>2.466303624372239</v>
      </c>
    </row>
    <row r="297" spans="1:13" ht="15.75">
      <c r="A297" s="4"/>
      <c r="B297" s="5"/>
      <c r="C297" s="5"/>
      <c r="D297" s="12"/>
      <c r="E297" s="5"/>
      <c r="F297" s="13"/>
      <c r="G297" s="13"/>
      <c r="H297" s="5"/>
      <c r="I297" s="14"/>
      <c r="J297" s="8">
        <f aca="true" t="shared" si="39" ref="J297:J318">I297*M297</f>
        <v>0</v>
      </c>
      <c r="K297" s="9">
        <f>K296+E297</f>
        <v>619.7</v>
      </c>
      <c r="L297" s="10">
        <f t="shared" si="37"/>
        <v>1528.36</v>
      </c>
      <c r="M297" s="11">
        <f t="shared" si="38"/>
        <v>2.466303624372239</v>
      </c>
    </row>
    <row r="298" spans="1:13" ht="15.75">
      <c r="A298" s="4">
        <v>39393</v>
      </c>
      <c r="B298" s="15"/>
      <c r="C298" s="16"/>
      <c r="D298" s="12" t="s">
        <v>21</v>
      </c>
      <c r="E298" s="17"/>
      <c r="F298" s="18"/>
      <c r="G298" s="19"/>
      <c r="H298" s="15">
        <v>1314</v>
      </c>
      <c r="I298" s="20">
        <v>20</v>
      </c>
      <c r="J298" s="8">
        <f t="shared" si="39"/>
        <v>49.32607248744478</v>
      </c>
      <c r="K298" s="9">
        <f aca="true" t="shared" si="40" ref="K298:K318">K297-I298</f>
        <v>599.7</v>
      </c>
      <c r="L298" s="10">
        <f t="shared" si="37"/>
        <v>1479.04</v>
      </c>
      <c r="M298" s="11">
        <f t="shared" si="38"/>
        <v>2.466303624372239</v>
      </c>
    </row>
    <row r="299" spans="1:13" ht="15.75">
      <c r="A299" s="4">
        <v>39399</v>
      </c>
      <c r="B299" s="5"/>
      <c r="C299" s="5"/>
      <c r="D299" s="12" t="s">
        <v>22</v>
      </c>
      <c r="E299" s="5"/>
      <c r="F299" s="13"/>
      <c r="G299" s="13"/>
      <c r="H299" s="5">
        <v>1316</v>
      </c>
      <c r="I299" s="14">
        <v>10</v>
      </c>
      <c r="J299" s="8">
        <f t="shared" si="39"/>
        <v>24.66303624372239</v>
      </c>
      <c r="K299" s="9">
        <f t="shared" si="40"/>
        <v>589.7</v>
      </c>
      <c r="L299" s="10">
        <f t="shared" si="37"/>
        <v>1454.37</v>
      </c>
      <c r="M299" s="11">
        <f t="shared" si="38"/>
        <v>2.466303624372239</v>
      </c>
    </row>
    <row r="300" spans="1:13" ht="15.75">
      <c r="A300" s="4">
        <v>39400</v>
      </c>
      <c r="B300" s="5"/>
      <c r="C300" s="5"/>
      <c r="D300" s="12" t="s">
        <v>21</v>
      </c>
      <c r="E300" s="5"/>
      <c r="F300" s="13"/>
      <c r="G300" s="13"/>
      <c r="H300" s="5">
        <v>1317</v>
      </c>
      <c r="I300" s="14">
        <v>40</v>
      </c>
      <c r="J300" s="8">
        <f t="shared" si="39"/>
        <v>98.65214497488957</v>
      </c>
      <c r="K300" s="9">
        <f t="shared" si="40"/>
        <v>549.7</v>
      </c>
      <c r="L300" s="10">
        <f t="shared" si="37"/>
        <v>1355.72</v>
      </c>
      <c r="M300" s="11">
        <f t="shared" si="38"/>
        <v>2.466303624372239</v>
      </c>
    </row>
    <row r="301" spans="1:13" ht="15.75">
      <c r="A301" s="4">
        <v>39412</v>
      </c>
      <c r="B301" s="5"/>
      <c r="C301" s="5"/>
      <c r="D301" s="12" t="s">
        <v>21</v>
      </c>
      <c r="E301" s="5"/>
      <c r="F301" s="13"/>
      <c r="G301" s="13"/>
      <c r="H301" s="5">
        <v>1319</v>
      </c>
      <c r="I301" s="14">
        <v>40</v>
      </c>
      <c r="J301" s="8">
        <f t="shared" si="39"/>
        <v>98.65214497488957</v>
      </c>
      <c r="K301" s="9">
        <f t="shared" si="40"/>
        <v>509.70000000000005</v>
      </c>
      <c r="L301" s="10">
        <f t="shared" si="37"/>
        <v>1257.07</v>
      </c>
      <c r="M301" s="11">
        <f t="shared" si="38"/>
        <v>2.466303624372239</v>
      </c>
    </row>
    <row r="302" spans="1:13" ht="15.75">
      <c r="A302" s="4">
        <v>39413</v>
      </c>
      <c r="B302" s="5"/>
      <c r="C302" s="5"/>
      <c r="D302" s="12" t="s">
        <v>22</v>
      </c>
      <c r="E302" s="5"/>
      <c r="F302" s="13"/>
      <c r="G302" s="13"/>
      <c r="H302" s="5">
        <v>1320</v>
      </c>
      <c r="I302" s="14">
        <v>10</v>
      </c>
      <c r="J302" s="8">
        <f t="shared" si="39"/>
        <v>24.66303624372239</v>
      </c>
      <c r="K302" s="9">
        <f t="shared" si="40"/>
        <v>499.70000000000005</v>
      </c>
      <c r="L302" s="10">
        <f t="shared" si="37"/>
        <v>1232.41</v>
      </c>
      <c r="M302" s="11">
        <f t="shared" si="38"/>
        <v>2.466303624372239</v>
      </c>
    </row>
    <row r="303" spans="1:13" ht="15.75">
      <c r="A303" s="4"/>
      <c r="B303" s="5"/>
      <c r="C303" s="5"/>
      <c r="D303" s="12"/>
      <c r="E303" s="5"/>
      <c r="F303" s="13"/>
      <c r="G303" s="13"/>
      <c r="H303" s="5"/>
      <c r="I303" s="14"/>
      <c r="J303" s="8">
        <f t="shared" si="39"/>
        <v>0</v>
      </c>
      <c r="K303" s="9">
        <f t="shared" si="40"/>
        <v>499.70000000000005</v>
      </c>
      <c r="L303" s="10">
        <f t="shared" si="37"/>
        <v>1232.41</v>
      </c>
      <c r="M303" s="11">
        <f t="shared" si="38"/>
        <v>2.466303624372239</v>
      </c>
    </row>
    <row r="304" spans="1:13" ht="15.75">
      <c r="A304" s="4"/>
      <c r="B304" s="5"/>
      <c r="C304" s="5"/>
      <c r="D304" s="21"/>
      <c r="E304" s="5"/>
      <c r="F304" s="13"/>
      <c r="G304" s="13"/>
      <c r="H304" s="5"/>
      <c r="I304" s="14"/>
      <c r="J304" s="8">
        <f t="shared" si="39"/>
        <v>0</v>
      </c>
      <c r="K304" s="9">
        <f t="shared" si="40"/>
        <v>499.70000000000005</v>
      </c>
      <c r="L304" s="10">
        <f t="shared" si="37"/>
        <v>1232.41</v>
      </c>
      <c r="M304" s="11">
        <f t="shared" si="38"/>
        <v>2.466303624372239</v>
      </c>
    </row>
    <row r="305" spans="1:13" ht="15.75">
      <c r="A305" s="4"/>
      <c r="B305" s="5"/>
      <c r="C305" s="5"/>
      <c r="D305" s="21"/>
      <c r="E305" s="5"/>
      <c r="F305" s="13"/>
      <c r="G305" s="13"/>
      <c r="H305" s="5"/>
      <c r="I305" s="14"/>
      <c r="J305" s="22">
        <f t="shared" si="39"/>
        <v>0</v>
      </c>
      <c r="K305" s="9">
        <f t="shared" si="40"/>
        <v>499.70000000000005</v>
      </c>
      <c r="L305" s="10">
        <f t="shared" si="37"/>
        <v>1232.41</v>
      </c>
      <c r="M305" s="11">
        <f t="shared" si="38"/>
        <v>2.466303624372239</v>
      </c>
    </row>
    <row r="306" spans="1:13" ht="15.75">
      <c r="A306" s="4"/>
      <c r="B306" s="5"/>
      <c r="C306" s="5"/>
      <c r="D306" s="21"/>
      <c r="E306" s="5"/>
      <c r="F306" s="13"/>
      <c r="G306" s="13"/>
      <c r="H306" s="5"/>
      <c r="I306" s="14"/>
      <c r="J306" s="8">
        <f t="shared" si="39"/>
        <v>0</v>
      </c>
      <c r="K306" s="9">
        <f t="shared" si="40"/>
        <v>499.70000000000005</v>
      </c>
      <c r="L306" s="10">
        <f t="shared" si="37"/>
        <v>1232.41</v>
      </c>
      <c r="M306" s="11">
        <f t="shared" si="38"/>
        <v>2.466303624372239</v>
      </c>
    </row>
    <row r="307" spans="1:13" ht="15.75">
      <c r="A307" s="4"/>
      <c r="B307" s="5"/>
      <c r="C307" s="5"/>
      <c r="D307" s="21"/>
      <c r="E307" s="5"/>
      <c r="F307" s="13"/>
      <c r="G307" s="13"/>
      <c r="H307" s="5"/>
      <c r="I307" s="14"/>
      <c r="J307" s="8">
        <f t="shared" si="39"/>
        <v>0</v>
      </c>
      <c r="K307" s="9">
        <f t="shared" si="40"/>
        <v>499.70000000000005</v>
      </c>
      <c r="L307" s="10">
        <f t="shared" si="37"/>
        <v>1232.41</v>
      </c>
      <c r="M307" s="11">
        <f t="shared" si="38"/>
        <v>2.466303624372239</v>
      </c>
    </row>
    <row r="308" spans="1:13" ht="15.75">
      <c r="A308" s="4"/>
      <c r="B308" s="5"/>
      <c r="C308" s="81" t="s">
        <v>36</v>
      </c>
      <c r="D308" s="81"/>
      <c r="E308" s="81"/>
      <c r="F308" s="81"/>
      <c r="G308" s="81"/>
      <c r="H308" s="81"/>
      <c r="I308" s="81"/>
      <c r="J308" s="8">
        <f t="shared" si="39"/>
        <v>0</v>
      </c>
      <c r="K308" s="9">
        <f t="shared" si="40"/>
        <v>499.70000000000005</v>
      </c>
      <c r="L308" s="10">
        <f t="shared" si="37"/>
        <v>1232.41</v>
      </c>
      <c r="M308" s="11">
        <f t="shared" si="38"/>
        <v>2.466303624372239</v>
      </c>
    </row>
    <row r="309" spans="1:13" ht="15.75">
      <c r="A309" s="4"/>
      <c r="B309" s="5"/>
      <c r="C309" s="5"/>
      <c r="D309" s="21"/>
      <c r="E309" s="5"/>
      <c r="F309" s="13"/>
      <c r="G309" s="13"/>
      <c r="H309" s="5"/>
      <c r="I309" s="14"/>
      <c r="J309" s="8">
        <f t="shared" si="39"/>
        <v>0</v>
      </c>
      <c r="K309" s="9">
        <f t="shared" si="40"/>
        <v>499.70000000000005</v>
      </c>
      <c r="L309" s="10">
        <f t="shared" si="37"/>
        <v>1232.41</v>
      </c>
      <c r="M309" s="11">
        <f t="shared" si="38"/>
        <v>2.466303624372239</v>
      </c>
    </row>
    <row r="310" spans="1:13" ht="15.75">
      <c r="A310" s="4"/>
      <c r="B310" s="5"/>
      <c r="C310" s="5"/>
      <c r="D310" s="21"/>
      <c r="E310" s="5"/>
      <c r="F310" s="13"/>
      <c r="G310" s="13"/>
      <c r="H310" s="5"/>
      <c r="I310" s="14"/>
      <c r="J310" s="8">
        <f t="shared" si="39"/>
        <v>0</v>
      </c>
      <c r="K310" s="9">
        <f t="shared" si="40"/>
        <v>499.70000000000005</v>
      </c>
      <c r="L310" s="10">
        <f t="shared" si="37"/>
        <v>1232.41</v>
      </c>
      <c r="M310" s="11">
        <f t="shared" si="38"/>
        <v>2.466303624372239</v>
      </c>
    </row>
    <row r="311" spans="1:13" ht="15.75">
      <c r="A311" s="4"/>
      <c r="B311" s="5"/>
      <c r="C311" s="5"/>
      <c r="D311" s="21"/>
      <c r="E311" s="5"/>
      <c r="F311" s="13"/>
      <c r="G311" s="13"/>
      <c r="H311" s="5"/>
      <c r="I311" s="14"/>
      <c r="J311" s="8">
        <f t="shared" si="39"/>
        <v>0</v>
      </c>
      <c r="K311" s="9">
        <f t="shared" si="40"/>
        <v>499.70000000000005</v>
      </c>
      <c r="L311" s="10">
        <f t="shared" si="37"/>
        <v>1232.41</v>
      </c>
      <c r="M311" s="11">
        <f t="shared" si="38"/>
        <v>2.466303624372239</v>
      </c>
    </row>
    <row r="312" spans="1:13" ht="15.75">
      <c r="A312" s="4"/>
      <c r="B312" s="5"/>
      <c r="C312" s="5"/>
      <c r="D312" s="21"/>
      <c r="E312" s="5"/>
      <c r="F312" s="13"/>
      <c r="G312" s="13"/>
      <c r="H312" s="5"/>
      <c r="I312" s="14"/>
      <c r="J312" s="8">
        <f t="shared" si="39"/>
        <v>0</v>
      </c>
      <c r="K312" s="9">
        <f t="shared" si="40"/>
        <v>499.70000000000005</v>
      </c>
      <c r="L312" s="10">
        <f t="shared" si="37"/>
        <v>1232.41</v>
      </c>
      <c r="M312" s="11">
        <f t="shared" si="38"/>
        <v>2.466303624372239</v>
      </c>
    </row>
    <row r="313" spans="1:13" ht="15.75">
      <c r="A313" s="4"/>
      <c r="B313" s="5"/>
      <c r="C313" s="5"/>
      <c r="D313" s="21"/>
      <c r="E313" s="5"/>
      <c r="F313" s="13"/>
      <c r="G313" s="13"/>
      <c r="H313" s="5"/>
      <c r="I313" s="14"/>
      <c r="J313" s="8">
        <f t="shared" si="39"/>
        <v>0</v>
      </c>
      <c r="K313" s="9">
        <f t="shared" si="40"/>
        <v>499.70000000000005</v>
      </c>
      <c r="L313" s="10">
        <f t="shared" si="37"/>
        <v>1232.41</v>
      </c>
      <c r="M313" s="11">
        <f t="shared" si="38"/>
        <v>2.466303624372239</v>
      </c>
    </row>
    <row r="314" spans="1:13" ht="15.75">
      <c r="A314" s="4"/>
      <c r="B314" s="5"/>
      <c r="C314" s="5"/>
      <c r="D314" s="21"/>
      <c r="E314" s="5"/>
      <c r="F314" s="13"/>
      <c r="G314" s="13"/>
      <c r="H314" s="5"/>
      <c r="I314" s="14"/>
      <c r="J314" s="8">
        <f t="shared" si="39"/>
        <v>0</v>
      </c>
      <c r="K314" s="9">
        <f t="shared" si="40"/>
        <v>499.70000000000005</v>
      </c>
      <c r="L314" s="10">
        <f t="shared" si="37"/>
        <v>1232.41</v>
      </c>
      <c r="M314" s="11">
        <f t="shared" si="38"/>
        <v>2.466303624372239</v>
      </c>
    </row>
    <row r="315" spans="1:13" ht="15.75">
      <c r="A315" s="4"/>
      <c r="B315" s="5"/>
      <c r="C315" s="5"/>
      <c r="D315" s="21"/>
      <c r="E315" s="5"/>
      <c r="F315" s="13"/>
      <c r="G315" s="13"/>
      <c r="H315" s="5"/>
      <c r="I315" s="14"/>
      <c r="J315" s="8">
        <f t="shared" si="39"/>
        <v>0</v>
      </c>
      <c r="K315" s="9">
        <f t="shared" si="40"/>
        <v>499.70000000000005</v>
      </c>
      <c r="L315" s="10">
        <f t="shared" si="37"/>
        <v>1232.41</v>
      </c>
      <c r="M315" s="11">
        <f t="shared" si="38"/>
        <v>2.466303624372239</v>
      </c>
    </row>
    <row r="316" spans="1:13" ht="15.75">
      <c r="A316" s="4"/>
      <c r="B316" s="5"/>
      <c r="C316" s="5"/>
      <c r="D316" s="21"/>
      <c r="E316" s="5"/>
      <c r="F316" s="13"/>
      <c r="G316" s="13"/>
      <c r="H316" s="5"/>
      <c r="I316" s="14"/>
      <c r="J316" s="8">
        <f t="shared" si="39"/>
        <v>0</v>
      </c>
      <c r="K316" s="9">
        <f t="shared" si="40"/>
        <v>499.70000000000005</v>
      </c>
      <c r="L316" s="10">
        <f t="shared" si="37"/>
        <v>1232.41</v>
      </c>
      <c r="M316" s="11">
        <f t="shared" si="38"/>
        <v>2.466303624372239</v>
      </c>
    </row>
    <row r="317" spans="1:13" ht="15.75">
      <c r="A317" s="4"/>
      <c r="B317" s="5"/>
      <c r="C317" s="5"/>
      <c r="D317" s="21"/>
      <c r="E317" s="5"/>
      <c r="F317" s="13"/>
      <c r="G317" s="13"/>
      <c r="H317" s="5"/>
      <c r="I317" s="14"/>
      <c r="J317" s="8">
        <f t="shared" si="39"/>
        <v>0</v>
      </c>
      <c r="K317" s="9">
        <f t="shared" si="40"/>
        <v>499.70000000000005</v>
      </c>
      <c r="L317" s="10">
        <f t="shared" si="37"/>
        <v>1232.41</v>
      </c>
      <c r="M317" s="11">
        <f t="shared" si="38"/>
        <v>2.466303624372239</v>
      </c>
    </row>
    <row r="318" spans="1:13" ht="15.75">
      <c r="A318" s="4"/>
      <c r="B318" s="5"/>
      <c r="C318" s="5"/>
      <c r="D318" s="21"/>
      <c r="E318" s="5"/>
      <c r="F318" s="13"/>
      <c r="G318" s="13"/>
      <c r="H318" s="5"/>
      <c r="I318" s="14"/>
      <c r="J318" s="8">
        <f t="shared" si="39"/>
        <v>0</v>
      </c>
      <c r="K318" s="9">
        <f t="shared" si="40"/>
        <v>499.70000000000005</v>
      </c>
      <c r="L318" s="10">
        <f t="shared" si="37"/>
        <v>1232.41</v>
      </c>
      <c r="M318" s="11">
        <f t="shared" si="38"/>
        <v>2.466303624372239</v>
      </c>
    </row>
    <row r="319" spans="1:13" ht="15.75">
      <c r="A319" s="4"/>
      <c r="B319" s="5"/>
      <c r="C319" s="5"/>
      <c r="D319" s="21"/>
      <c r="E319" s="5"/>
      <c r="F319" s="13"/>
      <c r="G319" s="13"/>
      <c r="H319" s="5"/>
      <c r="I319" s="23">
        <f>SUM(I297:I318)</f>
        <v>120</v>
      </c>
      <c r="J319" s="24">
        <f>SUM(J297:J318)</f>
        <v>295.9564349246687</v>
      </c>
      <c r="K319" s="9"/>
      <c r="L319" s="8"/>
      <c r="M319" s="11"/>
    </row>
    <row r="321" spans="1:13" ht="15" customHeight="1">
      <c r="A321" s="76"/>
      <c r="B321" s="76"/>
      <c r="C321" s="76"/>
      <c r="D321" s="82" t="s">
        <v>37</v>
      </c>
      <c r="E321" s="82"/>
      <c r="F321" s="82"/>
      <c r="G321" s="82"/>
      <c r="H321" s="82"/>
      <c r="I321" s="82"/>
      <c r="J321" s="82"/>
      <c r="K321" s="2" t="s">
        <v>1</v>
      </c>
      <c r="L321" s="78">
        <v>2009</v>
      </c>
      <c r="M321" s="78"/>
    </row>
    <row r="322" spans="1:13" ht="15.75">
      <c r="A322" s="76"/>
      <c r="B322" s="76"/>
      <c r="C322" s="76"/>
      <c r="D322" s="82"/>
      <c r="E322" s="82"/>
      <c r="F322" s="82"/>
      <c r="G322" s="82"/>
      <c r="H322" s="82"/>
      <c r="I322" s="82"/>
      <c r="J322" s="82"/>
      <c r="K322" s="2" t="s">
        <v>2</v>
      </c>
      <c r="L322" s="78" t="s">
        <v>25</v>
      </c>
      <c r="M322" s="78"/>
    </row>
    <row r="323" spans="1:13" ht="15" customHeight="1">
      <c r="A323" s="79" t="s">
        <v>4</v>
      </c>
      <c r="B323" s="79" t="s">
        <v>5</v>
      </c>
      <c r="C323" s="79" t="s">
        <v>6</v>
      </c>
      <c r="D323" s="79" t="s">
        <v>7</v>
      </c>
      <c r="E323" s="80" t="s">
        <v>8</v>
      </c>
      <c r="F323" s="80"/>
      <c r="G323" s="80"/>
      <c r="H323" s="80" t="s">
        <v>9</v>
      </c>
      <c r="I323" s="80"/>
      <c r="J323" s="80"/>
      <c r="K323" s="80" t="s">
        <v>10</v>
      </c>
      <c r="L323" s="80"/>
      <c r="M323" s="80"/>
    </row>
    <row r="324" spans="1:13" ht="45">
      <c r="A324" s="79"/>
      <c r="B324" s="79"/>
      <c r="C324" s="79"/>
      <c r="D324" s="79"/>
      <c r="E324" s="3" t="s">
        <v>11</v>
      </c>
      <c r="F324" s="3" t="s">
        <v>12</v>
      </c>
      <c r="G324" s="3" t="s">
        <v>13</v>
      </c>
      <c r="H324" s="3" t="s">
        <v>14</v>
      </c>
      <c r="I324" s="3" t="s">
        <v>15</v>
      </c>
      <c r="J324" s="3" t="s">
        <v>16</v>
      </c>
      <c r="K324" s="3" t="s">
        <v>38</v>
      </c>
      <c r="L324" s="3" t="s">
        <v>18</v>
      </c>
      <c r="M324" s="3" t="s">
        <v>19</v>
      </c>
    </row>
    <row r="325" spans="1:13" ht="15.75">
      <c r="A325" s="4"/>
      <c r="B325" s="5"/>
      <c r="C325" s="5"/>
      <c r="D325" s="6" t="s">
        <v>20</v>
      </c>
      <c r="E325" s="7"/>
      <c r="F325" s="8"/>
      <c r="G325" s="8"/>
      <c r="H325" s="7"/>
      <c r="I325" s="5"/>
      <c r="J325" s="8"/>
      <c r="K325" s="9">
        <v>1669.7</v>
      </c>
      <c r="L325" s="10">
        <f aca="true" t="shared" si="41" ref="L325:L344">ROUNDDOWN(K325*M325,2)</f>
        <v>4230.42</v>
      </c>
      <c r="M325" s="25">
        <v>2.53364311214371</v>
      </c>
    </row>
    <row r="326" spans="1:13" ht="15.75">
      <c r="A326" s="4"/>
      <c r="B326" s="5"/>
      <c r="C326" s="5"/>
      <c r="D326" s="12"/>
      <c r="E326" s="5"/>
      <c r="F326" s="13"/>
      <c r="G326" s="13"/>
      <c r="H326" s="5"/>
      <c r="I326" s="14"/>
      <c r="J326" s="8"/>
      <c r="K326" s="9">
        <f>K325+E326</f>
        <v>1669.7</v>
      </c>
      <c r="L326" s="10">
        <f t="shared" si="41"/>
        <v>4230.42</v>
      </c>
      <c r="M326" s="25">
        <v>2.53364311214371</v>
      </c>
    </row>
    <row r="327" spans="1:13" ht="15.75">
      <c r="A327" s="4" t="s">
        <v>39</v>
      </c>
      <c r="B327" s="15"/>
      <c r="C327" s="16"/>
      <c r="D327" s="12" t="s">
        <v>21</v>
      </c>
      <c r="E327" s="17"/>
      <c r="F327" s="18"/>
      <c r="G327" s="19"/>
      <c r="H327" s="15">
        <v>1116</v>
      </c>
      <c r="I327" s="20">
        <v>40</v>
      </c>
      <c r="J327" s="8">
        <f aca="true" t="shared" si="42" ref="J327:J344">I327*M327</f>
        <v>101.3457244857484</v>
      </c>
      <c r="K327" s="9">
        <f aca="true" t="shared" si="43" ref="K327:K344">K326-I327</f>
        <v>1629.7</v>
      </c>
      <c r="L327" s="10">
        <f t="shared" si="41"/>
        <v>4129.07</v>
      </c>
      <c r="M327" s="25">
        <v>2.53364311214371</v>
      </c>
    </row>
    <row r="328" spans="1:13" ht="15.75">
      <c r="A328" s="4" t="s">
        <v>40</v>
      </c>
      <c r="B328" s="5"/>
      <c r="C328" s="5"/>
      <c r="D328" s="12" t="s">
        <v>21</v>
      </c>
      <c r="E328" s="5"/>
      <c r="F328" s="13"/>
      <c r="G328" s="13"/>
      <c r="H328" s="5">
        <v>1118</v>
      </c>
      <c r="I328" s="14">
        <v>40</v>
      </c>
      <c r="J328" s="8">
        <f t="shared" si="42"/>
        <v>101.3457244857484</v>
      </c>
      <c r="K328" s="9">
        <f t="shared" si="43"/>
        <v>1589.7</v>
      </c>
      <c r="L328" s="10">
        <f t="shared" si="41"/>
        <v>4027.73</v>
      </c>
      <c r="M328" s="25">
        <v>2.53364311214371</v>
      </c>
    </row>
    <row r="329" spans="1:13" ht="15.75">
      <c r="A329" s="4" t="s">
        <v>41</v>
      </c>
      <c r="B329" s="5"/>
      <c r="C329" s="5"/>
      <c r="D329" s="12" t="s">
        <v>21</v>
      </c>
      <c r="E329" s="5"/>
      <c r="F329" s="13"/>
      <c r="G329" s="13"/>
      <c r="H329" s="5">
        <v>1120</v>
      </c>
      <c r="I329" s="14">
        <v>35</v>
      </c>
      <c r="J329" s="8">
        <f t="shared" si="42"/>
        <v>88.67750892502985</v>
      </c>
      <c r="K329" s="9">
        <f t="shared" si="43"/>
        <v>1554.7</v>
      </c>
      <c r="L329" s="10">
        <f t="shared" si="41"/>
        <v>3939.05</v>
      </c>
      <c r="M329" s="25">
        <v>2.53364311214371</v>
      </c>
    </row>
    <row r="330" spans="1:13" ht="15.75">
      <c r="A330" s="4"/>
      <c r="B330" s="5"/>
      <c r="C330" s="5"/>
      <c r="D330" s="12"/>
      <c r="E330" s="5"/>
      <c r="F330" s="13"/>
      <c r="G330" s="13"/>
      <c r="H330" s="5"/>
      <c r="I330" s="14"/>
      <c r="J330" s="8">
        <f t="shared" si="42"/>
        <v>0</v>
      </c>
      <c r="K330" s="9">
        <f t="shared" si="43"/>
        <v>1554.7</v>
      </c>
      <c r="L330" s="10">
        <f t="shared" si="41"/>
        <v>3939.05</v>
      </c>
      <c r="M330" s="25">
        <v>2.53364311214371</v>
      </c>
    </row>
    <row r="331" spans="1:13" ht="15.75">
      <c r="A331" s="4"/>
      <c r="B331" s="5"/>
      <c r="C331" s="5"/>
      <c r="D331" s="12"/>
      <c r="E331" s="5"/>
      <c r="F331" s="13"/>
      <c r="G331" s="13"/>
      <c r="H331" s="5"/>
      <c r="I331" s="14"/>
      <c r="J331" s="8">
        <f t="shared" si="42"/>
        <v>0</v>
      </c>
      <c r="K331" s="9">
        <f t="shared" si="43"/>
        <v>1554.7</v>
      </c>
      <c r="L331" s="10">
        <f t="shared" si="41"/>
        <v>3939.05</v>
      </c>
      <c r="M331" s="25">
        <v>2.53364311214371</v>
      </c>
    </row>
    <row r="332" spans="1:13" ht="15.75">
      <c r="A332" s="4"/>
      <c r="B332" s="5"/>
      <c r="C332" s="5"/>
      <c r="D332" s="21"/>
      <c r="E332" s="5"/>
      <c r="F332" s="13"/>
      <c r="G332" s="13"/>
      <c r="H332" s="5"/>
      <c r="I332" s="14"/>
      <c r="J332" s="22">
        <f t="shared" si="42"/>
        <v>0</v>
      </c>
      <c r="K332" s="9">
        <f t="shared" si="43"/>
        <v>1554.7</v>
      </c>
      <c r="L332" s="10">
        <f t="shared" si="41"/>
        <v>3939.05</v>
      </c>
      <c r="M332" s="25">
        <v>2.53364311214371</v>
      </c>
    </row>
    <row r="333" spans="1:13" ht="15.75">
      <c r="A333" s="4"/>
      <c r="B333" s="5"/>
      <c r="C333" s="5"/>
      <c r="D333" s="21"/>
      <c r="E333" s="5"/>
      <c r="F333" s="13"/>
      <c r="G333" s="13"/>
      <c r="H333" s="5"/>
      <c r="I333" s="14"/>
      <c r="J333" s="8">
        <f t="shared" si="42"/>
        <v>0</v>
      </c>
      <c r="K333" s="9">
        <f t="shared" si="43"/>
        <v>1554.7</v>
      </c>
      <c r="L333" s="10">
        <f t="shared" si="41"/>
        <v>3939.05</v>
      </c>
      <c r="M333" s="25">
        <v>2.53364311214371</v>
      </c>
    </row>
    <row r="334" spans="1:13" ht="15.75">
      <c r="A334" s="4"/>
      <c r="B334" s="5"/>
      <c r="C334" s="5"/>
      <c r="D334" s="21"/>
      <c r="E334" s="5"/>
      <c r="F334" s="13"/>
      <c r="G334" s="13"/>
      <c r="H334" s="5"/>
      <c r="I334" s="14"/>
      <c r="J334" s="8">
        <f t="shared" si="42"/>
        <v>0</v>
      </c>
      <c r="K334" s="9">
        <f t="shared" si="43"/>
        <v>1554.7</v>
      </c>
      <c r="L334" s="10">
        <f t="shared" si="41"/>
        <v>3939.05</v>
      </c>
      <c r="M334" s="25">
        <v>2.53364311214371</v>
      </c>
    </row>
    <row r="335" spans="1:13" ht="15.75">
      <c r="A335" s="4"/>
      <c r="B335" s="5"/>
      <c r="C335" s="5"/>
      <c r="D335" s="21"/>
      <c r="E335" s="5"/>
      <c r="F335" s="13"/>
      <c r="G335" s="13"/>
      <c r="H335" s="5"/>
      <c r="I335" s="14"/>
      <c r="J335" s="8">
        <f t="shared" si="42"/>
        <v>0</v>
      </c>
      <c r="K335" s="9">
        <f t="shared" si="43"/>
        <v>1554.7</v>
      </c>
      <c r="L335" s="10">
        <f t="shared" si="41"/>
        <v>3939.05</v>
      </c>
      <c r="M335" s="25">
        <v>2.53364311214371</v>
      </c>
    </row>
    <row r="336" spans="1:13" ht="15.75">
      <c r="A336" s="4"/>
      <c r="B336" s="5"/>
      <c r="C336" s="5"/>
      <c r="D336" s="21"/>
      <c r="E336" s="5"/>
      <c r="F336" s="13"/>
      <c r="G336" s="13"/>
      <c r="H336" s="5"/>
      <c r="I336" s="14"/>
      <c r="J336" s="8">
        <f t="shared" si="42"/>
        <v>0</v>
      </c>
      <c r="K336" s="9">
        <f t="shared" si="43"/>
        <v>1554.7</v>
      </c>
      <c r="L336" s="10">
        <f t="shared" si="41"/>
        <v>3939.05</v>
      </c>
      <c r="M336" s="25">
        <v>2.53364311214371</v>
      </c>
    </row>
    <row r="337" spans="1:13" ht="15.75">
      <c r="A337" s="4"/>
      <c r="B337" s="5"/>
      <c r="C337" s="5"/>
      <c r="D337" s="21"/>
      <c r="E337" s="5"/>
      <c r="F337" s="13"/>
      <c r="G337" s="13"/>
      <c r="H337" s="5"/>
      <c r="I337" s="14"/>
      <c r="J337" s="8">
        <f t="shared" si="42"/>
        <v>0</v>
      </c>
      <c r="K337" s="9">
        <f t="shared" si="43"/>
        <v>1554.7</v>
      </c>
      <c r="L337" s="10">
        <f t="shared" si="41"/>
        <v>3939.05</v>
      </c>
      <c r="M337" s="25">
        <v>2.53364311214371</v>
      </c>
    </row>
    <row r="338" spans="1:13" ht="15.75">
      <c r="A338" s="4"/>
      <c r="B338" s="5"/>
      <c r="C338" s="5"/>
      <c r="D338" s="21"/>
      <c r="E338" s="5"/>
      <c r="F338" s="13"/>
      <c r="G338" s="13"/>
      <c r="H338" s="5"/>
      <c r="I338" s="14"/>
      <c r="J338" s="8">
        <f t="shared" si="42"/>
        <v>0</v>
      </c>
      <c r="K338" s="9">
        <f t="shared" si="43"/>
        <v>1554.7</v>
      </c>
      <c r="L338" s="10">
        <f t="shared" si="41"/>
        <v>3939.05</v>
      </c>
      <c r="M338" s="25">
        <v>2.53364311214371</v>
      </c>
    </row>
    <row r="339" spans="1:13" ht="15.75">
      <c r="A339" s="4"/>
      <c r="B339" s="5"/>
      <c r="C339" s="5"/>
      <c r="D339" s="21"/>
      <c r="E339" s="5"/>
      <c r="F339" s="13"/>
      <c r="G339" s="13"/>
      <c r="H339" s="5"/>
      <c r="I339" s="14"/>
      <c r="J339" s="8">
        <f t="shared" si="42"/>
        <v>0</v>
      </c>
      <c r="K339" s="9">
        <f t="shared" si="43"/>
        <v>1554.7</v>
      </c>
      <c r="L339" s="10">
        <f t="shared" si="41"/>
        <v>3939.05</v>
      </c>
      <c r="M339" s="25">
        <v>2.53364311214371</v>
      </c>
    </row>
    <row r="340" spans="1:13" ht="15.75">
      <c r="A340" s="4"/>
      <c r="B340" s="5"/>
      <c r="C340" s="5"/>
      <c r="D340" s="21"/>
      <c r="E340" s="5"/>
      <c r="F340" s="13"/>
      <c r="G340" s="13"/>
      <c r="H340" s="5"/>
      <c r="I340" s="14"/>
      <c r="J340" s="8">
        <f t="shared" si="42"/>
        <v>0</v>
      </c>
      <c r="K340" s="9">
        <f t="shared" si="43"/>
        <v>1554.7</v>
      </c>
      <c r="L340" s="10">
        <f t="shared" si="41"/>
        <v>3939.05</v>
      </c>
      <c r="M340" s="25">
        <v>2.53364311214371</v>
      </c>
    </row>
    <row r="341" spans="1:13" ht="15.75">
      <c r="A341" s="4"/>
      <c r="B341" s="5"/>
      <c r="C341" s="5"/>
      <c r="D341" s="21"/>
      <c r="E341" s="5"/>
      <c r="F341" s="13"/>
      <c r="G341" s="13"/>
      <c r="H341" s="5"/>
      <c r="I341" s="14"/>
      <c r="J341" s="8">
        <f t="shared" si="42"/>
        <v>0</v>
      </c>
      <c r="K341" s="9">
        <f t="shared" si="43"/>
        <v>1554.7</v>
      </c>
      <c r="L341" s="10">
        <f t="shared" si="41"/>
        <v>3939.05</v>
      </c>
      <c r="M341" s="25">
        <v>2.53364311214371</v>
      </c>
    </row>
    <row r="342" spans="1:13" ht="15.75">
      <c r="A342" s="4"/>
      <c r="B342" s="5"/>
      <c r="C342" s="5"/>
      <c r="D342" s="21"/>
      <c r="E342" s="5"/>
      <c r="F342" s="13"/>
      <c r="G342" s="13"/>
      <c r="H342" s="5"/>
      <c r="I342" s="14"/>
      <c r="J342" s="8">
        <f t="shared" si="42"/>
        <v>0</v>
      </c>
      <c r="K342" s="9">
        <f t="shared" si="43"/>
        <v>1554.7</v>
      </c>
      <c r="L342" s="10">
        <f t="shared" si="41"/>
        <v>3939.05</v>
      </c>
      <c r="M342" s="25">
        <v>2.53364311214371</v>
      </c>
    </row>
    <row r="343" spans="1:13" ht="15.75">
      <c r="A343" s="4"/>
      <c r="B343" s="5"/>
      <c r="C343" s="5"/>
      <c r="D343" s="21"/>
      <c r="E343" s="5"/>
      <c r="F343" s="13"/>
      <c r="G343" s="13"/>
      <c r="H343" s="5"/>
      <c r="I343" s="14"/>
      <c r="J343" s="8">
        <f t="shared" si="42"/>
        <v>0</v>
      </c>
      <c r="K343" s="9">
        <f t="shared" si="43"/>
        <v>1554.7</v>
      </c>
      <c r="L343" s="10">
        <f t="shared" si="41"/>
        <v>3939.05</v>
      </c>
      <c r="M343" s="25">
        <v>2.53364311214371</v>
      </c>
    </row>
    <row r="344" spans="1:13" ht="15.75">
      <c r="A344" s="4"/>
      <c r="B344" s="5"/>
      <c r="C344" s="5"/>
      <c r="D344" s="21"/>
      <c r="E344" s="5"/>
      <c r="F344" s="13"/>
      <c r="G344" s="13"/>
      <c r="H344" s="5"/>
      <c r="I344" s="14"/>
      <c r="J344" s="8">
        <f t="shared" si="42"/>
        <v>0</v>
      </c>
      <c r="K344" s="9">
        <f t="shared" si="43"/>
        <v>1554.7</v>
      </c>
      <c r="L344" s="10">
        <f t="shared" si="41"/>
        <v>3939.05</v>
      </c>
      <c r="M344" s="25">
        <v>2.53364311214371</v>
      </c>
    </row>
    <row r="345" spans="1:13" ht="15.75">
      <c r="A345" s="4"/>
      <c r="B345" s="5"/>
      <c r="C345" s="5"/>
      <c r="D345" s="21"/>
      <c r="E345" s="5"/>
      <c r="F345" s="13"/>
      <c r="G345" s="13"/>
      <c r="H345" s="5"/>
      <c r="I345" s="23">
        <f>SUM(I326:I344)</f>
        <v>115</v>
      </c>
      <c r="J345" s="24">
        <f>SUM(J326:J344)</f>
        <v>291.3689578965267</v>
      </c>
      <c r="K345" s="9"/>
      <c r="L345" s="8"/>
      <c r="M345" s="11"/>
    </row>
  </sheetData>
  <sheetProtection/>
  <mergeCells count="133">
    <mergeCell ref="K323:M323"/>
    <mergeCell ref="A323:A324"/>
    <mergeCell ref="B323:B324"/>
    <mergeCell ref="C323:C324"/>
    <mergeCell ref="D323:D324"/>
    <mergeCell ref="E323:G323"/>
    <mergeCell ref="H323:J323"/>
    <mergeCell ref="C308:I308"/>
    <mergeCell ref="A321:C322"/>
    <mergeCell ref="D321:J322"/>
    <mergeCell ref="L321:M321"/>
    <mergeCell ref="L322:M322"/>
    <mergeCell ref="A294:A295"/>
    <mergeCell ref="B294:B295"/>
    <mergeCell ref="C294:C295"/>
    <mergeCell ref="D294:D295"/>
    <mergeCell ref="E294:G294"/>
    <mergeCell ref="H294:J294"/>
    <mergeCell ref="H264:J264"/>
    <mergeCell ref="K264:M264"/>
    <mergeCell ref="A292:C293"/>
    <mergeCell ref="D292:J293"/>
    <mergeCell ref="L292:M292"/>
    <mergeCell ref="L293:M293"/>
    <mergeCell ref="K294:M294"/>
    <mergeCell ref="K235:M235"/>
    <mergeCell ref="A262:C263"/>
    <mergeCell ref="D262:J263"/>
    <mergeCell ref="L262:M262"/>
    <mergeCell ref="L263:M263"/>
    <mergeCell ref="A264:A265"/>
    <mergeCell ref="B264:B265"/>
    <mergeCell ref="C264:C265"/>
    <mergeCell ref="D264:D265"/>
    <mergeCell ref="E264:G264"/>
    <mergeCell ref="A235:A236"/>
    <mergeCell ref="B235:B236"/>
    <mergeCell ref="C235:C236"/>
    <mergeCell ref="D235:D236"/>
    <mergeCell ref="E235:G235"/>
    <mergeCell ref="H235:J235"/>
    <mergeCell ref="H206:J206"/>
    <mergeCell ref="K206:M206"/>
    <mergeCell ref="A233:C234"/>
    <mergeCell ref="D233:J234"/>
    <mergeCell ref="L233:M233"/>
    <mergeCell ref="L234:M234"/>
    <mergeCell ref="K177:M177"/>
    <mergeCell ref="A204:C205"/>
    <mergeCell ref="D204:J205"/>
    <mergeCell ref="L204:M204"/>
    <mergeCell ref="L205:M205"/>
    <mergeCell ref="A206:A207"/>
    <mergeCell ref="B206:B207"/>
    <mergeCell ref="C206:C207"/>
    <mergeCell ref="D206:D207"/>
    <mergeCell ref="E206:G206"/>
    <mergeCell ref="A177:A178"/>
    <mergeCell ref="B177:B178"/>
    <mergeCell ref="C177:C178"/>
    <mergeCell ref="D177:D178"/>
    <mergeCell ref="E177:G177"/>
    <mergeCell ref="H177:J177"/>
    <mergeCell ref="H148:J148"/>
    <mergeCell ref="K148:M148"/>
    <mergeCell ref="A175:C176"/>
    <mergeCell ref="D175:J176"/>
    <mergeCell ref="L175:M175"/>
    <mergeCell ref="L176:M176"/>
    <mergeCell ref="K119:M119"/>
    <mergeCell ref="A146:C147"/>
    <mergeCell ref="D146:J147"/>
    <mergeCell ref="L146:M146"/>
    <mergeCell ref="L147:M147"/>
    <mergeCell ref="A148:A149"/>
    <mergeCell ref="B148:B149"/>
    <mergeCell ref="C148:C149"/>
    <mergeCell ref="D148:D149"/>
    <mergeCell ref="E148:G148"/>
    <mergeCell ref="A119:A120"/>
    <mergeCell ref="B119:B120"/>
    <mergeCell ref="C119:C120"/>
    <mergeCell ref="D119:D120"/>
    <mergeCell ref="E119:G119"/>
    <mergeCell ref="H119:J119"/>
    <mergeCell ref="H90:J90"/>
    <mergeCell ref="K90:M90"/>
    <mergeCell ref="A117:C118"/>
    <mergeCell ref="D117:J118"/>
    <mergeCell ref="L117:M117"/>
    <mergeCell ref="L118:M118"/>
    <mergeCell ref="K61:M61"/>
    <mergeCell ref="A88:C89"/>
    <mergeCell ref="D88:J89"/>
    <mergeCell ref="L88:M88"/>
    <mergeCell ref="L89:M89"/>
    <mergeCell ref="A90:A91"/>
    <mergeCell ref="B90:B91"/>
    <mergeCell ref="C90:C91"/>
    <mergeCell ref="D90:D91"/>
    <mergeCell ref="E90:G90"/>
    <mergeCell ref="A61:A62"/>
    <mergeCell ref="B61:B62"/>
    <mergeCell ref="C61:C62"/>
    <mergeCell ref="D61:D62"/>
    <mergeCell ref="E61:G61"/>
    <mergeCell ref="H61:J61"/>
    <mergeCell ref="H32:J32"/>
    <mergeCell ref="K32:M32"/>
    <mergeCell ref="A59:C60"/>
    <mergeCell ref="D59:J60"/>
    <mergeCell ref="L59:M59"/>
    <mergeCell ref="L60:M60"/>
    <mergeCell ref="K3:M3"/>
    <mergeCell ref="A30:C31"/>
    <mergeCell ref="D30:J31"/>
    <mergeCell ref="L30:M30"/>
    <mergeCell ref="L31:M31"/>
    <mergeCell ref="A32:A33"/>
    <mergeCell ref="B32:B33"/>
    <mergeCell ref="C32:C33"/>
    <mergeCell ref="D32:D33"/>
    <mergeCell ref="E32:G32"/>
    <mergeCell ref="A1:C2"/>
    <mergeCell ref="D1:J2"/>
    <mergeCell ref="L1:M1"/>
    <mergeCell ref="L2:M2"/>
    <mergeCell ref="A3:A4"/>
    <mergeCell ref="B3:B4"/>
    <mergeCell ref="C3:C4"/>
    <mergeCell ref="D3:D4"/>
    <mergeCell ref="E3:G3"/>
    <mergeCell ref="H3:J3"/>
  </mergeCells>
  <printOptions horizontalCentered="1" verticalCentered="1"/>
  <pageMargins left="0.7875" right="0.9840277777777778" top="0.7875" bottom="0.7875" header="0.5118055555555556" footer="0.5118055555555556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8"/>
  <sheetViews>
    <sheetView view="pageBreakPreview" zoomScale="75" zoomScaleNormal="50" zoomScaleSheetLayoutView="75" zoomScalePageLayoutView="0" workbookViewId="0" topLeftCell="C220">
      <selection activeCell="K237" sqref="K237"/>
    </sheetView>
  </sheetViews>
  <sheetFormatPr defaultColWidth="9.140625" defaultRowHeight="12.75"/>
  <cols>
    <col min="1" max="1" width="12.57421875" style="0" customWidth="1"/>
    <col min="2" max="2" width="7.8515625" style="0" customWidth="1"/>
    <col min="3" max="3" width="14.421875" style="0" customWidth="1"/>
    <col min="4" max="4" width="36.00390625" style="0" customWidth="1"/>
    <col min="5" max="5" width="11.421875" style="0" customWidth="1"/>
    <col min="6" max="6" width="9.8515625" style="0" customWidth="1"/>
    <col min="7" max="7" width="13.28125" style="0" customWidth="1"/>
    <col min="8" max="8" width="14.140625" style="0" customWidth="1"/>
    <col min="9" max="9" width="10.140625" style="0" customWidth="1"/>
    <col min="10" max="10" width="9.8515625" style="0" customWidth="1"/>
    <col min="11" max="11" width="17.421875" style="0" customWidth="1"/>
    <col min="12" max="12" width="14.00390625" style="0" customWidth="1"/>
    <col min="13" max="13" width="22.57421875" style="0" customWidth="1"/>
  </cols>
  <sheetData>
    <row r="1" spans="1:13" ht="15" customHeight="1">
      <c r="A1" s="83"/>
      <c r="B1" s="83"/>
      <c r="C1" s="83"/>
      <c r="D1" s="84" t="s">
        <v>42</v>
      </c>
      <c r="E1" s="84"/>
      <c r="F1" s="84"/>
      <c r="G1" s="84"/>
      <c r="H1" s="84"/>
      <c r="I1" s="84"/>
      <c r="J1" s="84"/>
      <c r="K1" s="26" t="s">
        <v>1</v>
      </c>
      <c r="L1" s="85">
        <v>2007</v>
      </c>
      <c r="M1" s="85"/>
    </row>
    <row r="2" spans="1:13" ht="15.75">
      <c r="A2" s="83"/>
      <c r="B2" s="83"/>
      <c r="C2" s="83"/>
      <c r="D2" s="84"/>
      <c r="E2" s="84"/>
      <c r="F2" s="84"/>
      <c r="G2" s="84"/>
      <c r="H2" s="84"/>
      <c r="I2" s="84"/>
      <c r="J2" s="84"/>
      <c r="K2" s="27" t="s">
        <v>2</v>
      </c>
      <c r="L2" s="85" t="s">
        <v>3</v>
      </c>
      <c r="M2" s="85"/>
    </row>
    <row r="3" spans="1:13" ht="15" customHeight="1">
      <c r="A3" s="86" t="s">
        <v>4</v>
      </c>
      <c r="B3" s="86" t="s">
        <v>5</v>
      </c>
      <c r="C3" s="86" t="s">
        <v>6</v>
      </c>
      <c r="D3" s="86" t="s">
        <v>7</v>
      </c>
      <c r="E3" s="87" t="s">
        <v>8</v>
      </c>
      <c r="F3" s="87"/>
      <c r="G3" s="87"/>
      <c r="H3" s="87" t="s">
        <v>9</v>
      </c>
      <c r="I3" s="87"/>
      <c r="J3" s="87"/>
      <c r="K3" s="87" t="s">
        <v>10</v>
      </c>
      <c r="L3" s="87"/>
      <c r="M3" s="87"/>
    </row>
    <row r="4" spans="1:13" ht="30">
      <c r="A4" s="86"/>
      <c r="B4" s="86"/>
      <c r="C4" s="86"/>
      <c r="D4" s="86"/>
      <c r="E4" s="28" t="s">
        <v>11</v>
      </c>
      <c r="F4" s="28" t="s">
        <v>12</v>
      </c>
      <c r="G4" s="28" t="s">
        <v>13</v>
      </c>
      <c r="H4" s="28" t="s">
        <v>43</v>
      </c>
      <c r="I4" s="28" t="s">
        <v>44</v>
      </c>
      <c r="J4" s="28" t="s">
        <v>16</v>
      </c>
      <c r="K4" s="28" t="s">
        <v>44</v>
      </c>
      <c r="L4" s="28" t="s">
        <v>16</v>
      </c>
      <c r="M4" s="28" t="s">
        <v>19</v>
      </c>
    </row>
    <row r="5" spans="1:13" ht="15.75">
      <c r="A5" s="29"/>
      <c r="B5" s="30"/>
      <c r="C5" s="30"/>
      <c r="D5" s="31" t="s">
        <v>20</v>
      </c>
      <c r="E5" s="32"/>
      <c r="F5" s="10"/>
      <c r="G5" s="10"/>
      <c r="H5" s="32"/>
      <c r="I5" s="30"/>
      <c r="J5" s="10"/>
      <c r="K5" s="33">
        <v>1002.21</v>
      </c>
      <c r="L5" s="10">
        <v>1994.27</v>
      </c>
      <c r="M5" s="34">
        <f>1994.27/1002.21</f>
        <v>1.989872382035701</v>
      </c>
    </row>
    <row r="6" spans="1:13" ht="15.75">
      <c r="A6" s="35"/>
      <c r="B6" s="36"/>
      <c r="C6" s="36"/>
      <c r="D6" s="37"/>
      <c r="E6" s="32"/>
      <c r="F6" s="38"/>
      <c r="G6" s="10"/>
      <c r="H6" s="30"/>
      <c r="I6" s="30"/>
      <c r="J6" s="10">
        <f aca="true" t="shared" si="0" ref="J6:J22">M6*I6</f>
        <v>0</v>
      </c>
      <c r="K6" s="33">
        <f aca="true" t="shared" si="1" ref="K6:K22">K5-I6</f>
        <v>1002.21</v>
      </c>
      <c r="L6" s="10">
        <v>1994.27</v>
      </c>
      <c r="M6" s="34">
        <f aca="true" t="shared" si="2" ref="M6:M22">1994.27/1002.21</f>
        <v>1.989872382035701</v>
      </c>
    </row>
    <row r="7" spans="1:13" ht="15.75">
      <c r="A7" s="35"/>
      <c r="B7" s="39"/>
      <c r="C7" s="39"/>
      <c r="D7" s="37"/>
      <c r="E7" s="39"/>
      <c r="F7" s="40"/>
      <c r="G7" s="40"/>
      <c r="H7" s="30"/>
      <c r="I7" s="39"/>
      <c r="J7" s="10">
        <f t="shared" si="0"/>
        <v>0</v>
      </c>
      <c r="K7" s="33">
        <f t="shared" si="1"/>
        <v>1002.21</v>
      </c>
      <c r="L7" s="10">
        <v>1994.27</v>
      </c>
      <c r="M7" s="34">
        <f t="shared" si="2"/>
        <v>1.989872382035701</v>
      </c>
    </row>
    <row r="8" spans="1:13" ht="15.75">
      <c r="A8" s="35"/>
      <c r="B8" s="39"/>
      <c r="C8" s="41"/>
      <c r="D8" s="37"/>
      <c r="E8" s="42"/>
      <c r="F8" s="40"/>
      <c r="G8" s="43"/>
      <c r="H8" s="39"/>
      <c r="I8" s="44"/>
      <c r="J8" s="10">
        <f t="shared" si="0"/>
        <v>0</v>
      </c>
      <c r="K8" s="33">
        <f t="shared" si="1"/>
        <v>1002.21</v>
      </c>
      <c r="L8" s="10">
        <v>1994.27</v>
      </c>
      <c r="M8" s="34">
        <f t="shared" si="2"/>
        <v>1.989872382035701</v>
      </c>
    </row>
    <row r="9" spans="1:13" ht="15.75">
      <c r="A9" s="35"/>
      <c r="B9" s="30"/>
      <c r="C9" s="30"/>
      <c r="D9" s="37"/>
      <c r="E9" s="30"/>
      <c r="F9" s="45"/>
      <c r="G9" s="45"/>
      <c r="H9" s="30"/>
      <c r="I9" s="46"/>
      <c r="J9" s="10">
        <f t="shared" si="0"/>
        <v>0</v>
      </c>
      <c r="K9" s="33">
        <f t="shared" si="1"/>
        <v>1002.21</v>
      </c>
      <c r="L9" s="10">
        <v>1994.27</v>
      </c>
      <c r="M9" s="34">
        <f t="shared" si="2"/>
        <v>1.989872382035701</v>
      </c>
    </row>
    <row r="10" spans="1:13" ht="15.75">
      <c r="A10" s="35"/>
      <c r="B10" s="30"/>
      <c r="C10" s="30"/>
      <c r="D10" s="37"/>
      <c r="E10" s="30"/>
      <c r="F10" s="45"/>
      <c r="G10" s="45"/>
      <c r="H10" s="30"/>
      <c r="I10" s="46"/>
      <c r="J10" s="10">
        <f t="shared" si="0"/>
        <v>0</v>
      </c>
      <c r="K10" s="33">
        <f t="shared" si="1"/>
        <v>1002.21</v>
      </c>
      <c r="L10" s="10">
        <v>1994.27</v>
      </c>
      <c r="M10" s="34">
        <f t="shared" si="2"/>
        <v>1.989872382035701</v>
      </c>
    </row>
    <row r="11" spans="1:13" ht="15.75">
      <c r="A11" s="35"/>
      <c r="B11" s="30"/>
      <c r="C11" s="30"/>
      <c r="D11" s="37"/>
      <c r="E11" s="30"/>
      <c r="F11" s="45"/>
      <c r="G11" s="45"/>
      <c r="H11" s="30"/>
      <c r="I11" s="46"/>
      <c r="J11" s="10">
        <f t="shared" si="0"/>
        <v>0</v>
      </c>
      <c r="K11" s="33">
        <f t="shared" si="1"/>
        <v>1002.21</v>
      </c>
      <c r="L11" s="10">
        <v>1994.27</v>
      </c>
      <c r="M11" s="34">
        <f t="shared" si="2"/>
        <v>1.989872382035701</v>
      </c>
    </row>
    <row r="12" spans="1:13" ht="15.75">
      <c r="A12" s="35"/>
      <c r="B12" s="30"/>
      <c r="C12" s="30"/>
      <c r="D12" s="37"/>
      <c r="E12" s="30"/>
      <c r="F12" s="45"/>
      <c r="G12" s="45"/>
      <c r="H12" s="30"/>
      <c r="I12" s="46"/>
      <c r="J12" s="10">
        <f t="shared" si="0"/>
        <v>0</v>
      </c>
      <c r="K12" s="33">
        <f t="shared" si="1"/>
        <v>1002.21</v>
      </c>
      <c r="L12" s="10">
        <v>1994.27</v>
      </c>
      <c r="M12" s="34">
        <f t="shared" si="2"/>
        <v>1.989872382035701</v>
      </c>
    </row>
    <row r="13" spans="1:13" ht="15.75">
      <c r="A13" s="35"/>
      <c r="B13" s="30"/>
      <c r="C13" s="30"/>
      <c r="D13" s="37"/>
      <c r="E13" s="30"/>
      <c r="F13" s="45"/>
      <c r="G13" s="45"/>
      <c r="H13" s="30"/>
      <c r="I13" s="46"/>
      <c r="J13" s="10">
        <f t="shared" si="0"/>
        <v>0</v>
      </c>
      <c r="K13" s="33">
        <f t="shared" si="1"/>
        <v>1002.21</v>
      </c>
      <c r="L13" s="10">
        <v>1994.27</v>
      </c>
      <c r="M13" s="34">
        <f t="shared" si="2"/>
        <v>1.989872382035701</v>
      </c>
    </row>
    <row r="14" spans="1:13" ht="15.75">
      <c r="A14" s="35"/>
      <c r="B14" s="30"/>
      <c r="C14" s="30"/>
      <c r="D14" s="37"/>
      <c r="E14" s="30"/>
      <c r="F14" s="45"/>
      <c r="G14" s="45"/>
      <c r="H14" s="30"/>
      <c r="I14" s="46"/>
      <c r="J14" s="10">
        <f t="shared" si="0"/>
        <v>0</v>
      </c>
      <c r="K14" s="33">
        <f t="shared" si="1"/>
        <v>1002.21</v>
      </c>
      <c r="L14" s="10">
        <v>1994.27</v>
      </c>
      <c r="M14" s="34">
        <f t="shared" si="2"/>
        <v>1.989872382035701</v>
      </c>
    </row>
    <row r="15" spans="1:13" ht="15.75">
      <c r="A15" s="35"/>
      <c r="B15" s="30"/>
      <c r="C15" s="30"/>
      <c r="D15" s="35"/>
      <c r="E15" s="30"/>
      <c r="F15" s="45"/>
      <c r="G15" s="45"/>
      <c r="H15" s="30"/>
      <c r="I15" s="46"/>
      <c r="J15" s="10">
        <f t="shared" si="0"/>
        <v>0</v>
      </c>
      <c r="K15" s="33">
        <f t="shared" si="1"/>
        <v>1002.21</v>
      </c>
      <c r="L15" s="10">
        <v>1994.27</v>
      </c>
      <c r="M15" s="34">
        <f t="shared" si="2"/>
        <v>1.989872382035701</v>
      </c>
    </row>
    <row r="16" spans="1:13" ht="15.75">
      <c r="A16" s="35"/>
      <c r="B16" s="30"/>
      <c r="C16" s="30"/>
      <c r="D16" s="35"/>
      <c r="E16" s="30"/>
      <c r="F16" s="45"/>
      <c r="G16" s="45"/>
      <c r="H16" s="30"/>
      <c r="I16" s="46"/>
      <c r="J16" s="10">
        <f t="shared" si="0"/>
        <v>0</v>
      </c>
      <c r="K16" s="33">
        <f t="shared" si="1"/>
        <v>1002.21</v>
      </c>
      <c r="L16" s="10">
        <v>1994.27</v>
      </c>
      <c r="M16" s="34">
        <f t="shared" si="2"/>
        <v>1.989872382035701</v>
      </c>
    </row>
    <row r="17" spans="1:13" ht="15.75">
      <c r="A17" s="35"/>
      <c r="B17" s="30"/>
      <c r="C17" s="30"/>
      <c r="D17" s="35"/>
      <c r="E17" s="30"/>
      <c r="F17" s="45"/>
      <c r="G17" s="45"/>
      <c r="H17" s="30"/>
      <c r="I17" s="47"/>
      <c r="J17" s="10">
        <f t="shared" si="0"/>
        <v>0</v>
      </c>
      <c r="K17" s="33">
        <f t="shared" si="1"/>
        <v>1002.21</v>
      </c>
      <c r="L17" s="10">
        <v>1994.27</v>
      </c>
      <c r="M17" s="34">
        <f t="shared" si="2"/>
        <v>1.989872382035701</v>
      </c>
    </row>
    <row r="18" spans="1:13" ht="15.75">
      <c r="A18" s="35"/>
      <c r="B18" s="30"/>
      <c r="C18" s="30"/>
      <c r="D18" s="35"/>
      <c r="E18" s="30"/>
      <c r="F18" s="45"/>
      <c r="G18" s="45"/>
      <c r="H18" s="30"/>
      <c r="I18" s="47"/>
      <c r="J18" s="10">
        <f t="shared" si="0"/>
        <v>0</v>
      </c>
      <c r="K18" s="33">
        <f t="shared" si="1"/>
        <v>1002.21</v>
      </c>
      <c r="L18" s="10">
        <v>1994.27</v>
      </c>
      <c r="M18" s="34">
        <f t="shared" si="2"/>
        <v>1.989872382035701</v>
      </c>
    </row>
    <row r="19" spans="1:13" ht="15.75">
      <c r="A19" s="29"/>
      <c r="B19" s="30"/>
      <c r="C19" s="30"/>
      <c r="D19" s="35"/>
      <c r="E19" s="30"/>
      <c r="F19" s="45"/>
      <c r="G19" s="45"/>
      <c r="H19" s="30"/>
      <c r="I19" s="47"/>
      <c r="J19" s="10">
        <f t="shared" si="0"/>
        <v>0</v>
      </c>
      <c r="K19" s="33">
        <f t="shared" si="1"/>
        <v>1002.21</v>
      </c>
      <c r="L19" s="10">
        <v>1994.27</v>
      </c>
      <c r="M19" s="34">
        <f t="shared" si="2"/>
        <v>1.989872382035701</v>
      </c>
    </row>
    <row r="20" spans="1:13" ht="15.75">
      <c r="A20" s="29"/>
      <c r="B20" s="30"/>
      <c r="C20" s="30"/>
      <c r="D20" s="35"/>
      <c r="E20" s="30"/>
      <c r="F20" s="45"/>
      <c r="G20" s="45"/>
      <c r="H20" s="30"/>
      <c r="I20" s="47"/>
      <c r="J20" s="10">
        <f t="shared" si="0"/>
        <v>0</v>
      </c>
      <c r="K20" s="33">
        <f t="shared" si="1"/>
        <v>1002.21</v>
      </c>
      <c r="L20" s="10">
        <v>1994.27</v>
      </c>
      <c r="M20" s="34">
        <f t="shared" si="2"/>
        <v>1.989872382035701</v>
      </c>
    </row>
    <row r="21" spans="1:13" ht="15.75">
      <c r="A21" s="29"/>
      <c r="B21" s="30"/>
      <c r="C21" s="30"/>
      <c r="D21" s="35"/>
      <c r="E21" s="30"/>
      <c r="F21" s="45"/>
      <c r="G21" s="45"/>
      <c r="H21" s="30"/>
      <c r="I21" s="47"/>
      <c r="J21" s="10">
        <f t="shared" si="0"/>
        <v>0</v>
      </c>
      <c r="K21" s="33">
        <f t="shared" si="1"/>
        <v>1002.21</v>
      </c>
      <c r="L21" s="10">
        <v>1994.27</v>
      </c>
      <c r="M21" s="34">
        <f t="shared" si="2"/>
        <v>1.989872382035701</v>
      </c>
    </row>
    <row r="22" spans="1:13" ht="15.75">
      <c r="A22" s="29"/>
      <c r="B22" s="30"/>
      <c r="C22" s="30"/>
      <c r="D22" s="35"/>
      <c r="E22" s="30"/>
      <c r="F22" s="45"/>
      <c r="G22" s="45"/>
      <c r="H22" s="30"/>
      <c r="I22" s="47"/>
      <c r="J22" s="10">
        <f t="shared" si="0"/>
        <v>0</v>
      </c>
      <c r="K22" s="48">
        <f t="shared" si="1"/>
        <v>1002.21</v>
      </c>
      <c r="L22" s="10">
        <v>1994.27</v>
      </c>
      <c r="M22" s="34">
        <f t="shared" si="2"/>
        <v>1.989872382035701</v>
      </c>
    </row>
    <row r="23" spans="1:13" ht="18">
      <c r="A23" s="29"/>
      <c r="B23" s="30"/>
      <c r="C23" s="30"/>
      <c r="D23" s="35"/>
      <c r="E23" s="30"/>
      <c r="F23" s="45"/>
      <c r="G23" s="45"/>
      <c r="H23" s="30"/>
      <c r="I23" s="49">
        <f>SUM(I6:I22)</f>
        <v>0</v>
      </c>
      <c r="J23" s="50">
        <f>SUM(J6:J22)</f>
        <v>0</v>
      </c>
      <c r="K23" s="33"/>
      <c r="L23" s="10"/>
      <c r="M23" s="51"/>
    </row>
    <row r="25" spans="1:13" ht="15" customHeight="1">
      <c r="A25" s="83"/>
      <c r="B25" s="83"/>
      <c r="C25" s="83"/>
      <c r="D25" s="84" t="s">
        <v>42</v>
      </c>
      <c r="E25" s="84"/>
      <c r="F25" s="84"/>
      <c r="G25" s="84"/>
      <c r="H25" s="84"/>
      <c r="I25" s="84"/>
      <c r="J25" s="84"/>
      <c r="K25" s="26" t="s">
        <v>1</v>
      </c>
      <c r="L25" s="85">
        <v>2007</v>
      </c>
      <c r="M25" s="85"/>
    </row>
    <row r="26" spans="1:13" ht="15.75">
      <c r="A26" s="83"/>
      <c r="B26" s="83"/>
      <c r="C26" s="83"/>
      <c r="D26" s="84"/>
      <c r="E26" s="84"/>
      <c r="F26" s="84"/>
      <c r="G26" s="84"/>
      <c r="H26" s="84"/>
      <c r="I26" s="84"/>
      <c r="J26" s="84"/>
      <c r="K26" s="27" t="s">
        <v>2</v>
      </c>
      <c r="L26" s="85" t="s">
        <v>23</v>
      </c>
      <c r="M26" s="85"/>
    </row>
    <row r="27" spans="1:13" ht="15" customHeight="1">
      <c r="A27" s="86" t="s">
        <v>4</v>
      </c>
      <c r="B27" s="86" t="s">
        <v>5</v>
      </c>
      <c r="C27" s="86" t="s">
        <v>6</v>
      </c>
      <c r="D27" s="86" t="s">
        <v>7</v>
      </c>
      <c r="E27" s="87" t="s">
        <v>8</v>
      </c>
      <c r="F27" s="87"/>
      <c r="G27" s="87"/>
      <c r="H27" s="87" t="s">
        <v>9</v>
      </c>
      <c r="I27" s="87"/>
      <c r="J27" s="87"/>
      <c r="K27" s="87" t="s">
        <v>10</v>
      </c>
      <c r="L27" s="87"/>
      <c r="M27" s="87"/>
    </row>
    <row r="28" spans="1:13" ht="30">
      <c r="A28" s="86"/>
      <c r="B28" s="86"/>
      <c r="C28" s="86"/>
      <c r="D28" s="86"/>
      <c r="E28" s="28" t="s">
        <v>11</v>
      </c>
      <c r="F28" s="28" t="s">
        <v>12</v>
      </c>
      <c r="G28" s="28" t="s">
        <v>13</v>
      </c>
      <c r="H28" s="28" t="s">
        <v>43</v>
      </c>
      <c r="I28" s="28" t="s">
        <v>44</v>
      </c>
      <c r="J28" s="28" t="s">
        <v>16</v>
      </c>
      <c r="K28" s="28" t="s">
        <v>44</v>
      </c>
      <c r="L28" s="28" t="s">
        <v>16</v>
      </c>
      <c r="M28" s="28" t="s">
        <v>19</v>
      </c>
    </row>
    <row r="29" spans="1:13" ht="15.75">
      <c r="A29" s="29"/>
      <c r="B29" s="30"/>
      <c r="C29" s="30"/>
      <c r="D29" s="31" t="s">
        <v>20</v>
      </c>
      <c r="E29" s="32"/>
      <c r="F29" s="10"/>
      <c r="G29" s="10"/>
      <c r="H29" s="32"/>
      <c r="I29" s="30"/>
      <c r="J29" s="10"/>
      <c r="K29" s="33">
        <v>1002.21</v>
      </c>
      <c r="L29" s="10">
        <f aca="true" t="shared" si="3" ref="L29:L46">ROUNDDOWN(K29*M29,2)</f>
        <v>1994.27</v>
      </c>
      <c r="M29" s="34">
        <f>1994.27/1002.21</f>
        <v>1.989872382035701</v>
      </c>
    </row>
    <row r="30" spans="1:13" ht="40.5" customHeight="1">
      <c r="A30" s="35" t="s">
        <v>45</v>
      </c>
      <c r="B30" s="36"/>
      <c r="C30" s="36"/>
      <c r="D30" s="52" t="s">
        <v>46</v>
      </c>
      <c r="E30" s="32"/>
      <c r="F30" s="38"/>
      <c r="G30" s="10"/>
      <c r="H30" s="30">
        <v>1420</v>
      </c>
      <c r="I30" s="30">
        <v>60</v>
      </c>
      <c r="J30" s="10">
        <f aca="true" t="shared" si="4" ref="J30:J46">M30*I30</f>
        <v>119.39234292214206</v>
      </c>
      <c r="K30" s="33">
        <f aca="true" t="shared" si="5" ref="K30:K46">K29-I30</f>
        <v>942.21</v>
      </c>
      <c r="L30" s="10">
        <f t="shared" si="3"/>
        <v>1874.87</v>
      </c>
      <c r="M30" s="34">
        <f aca="true" t="shared" si="6" ref="M30:M46">1994.27/1002.21</f>
        <v>1.989872382035701</v>
      </c>
    </row>
    <row r="31" spans="1:13" ht="37.5">
      <c r="A31" s="35" t="s">
        <v>47</v>
      </c>
      <c r="B31" s="39"/>
      <c r="C31" s="39"/>
      <c r="D31" s="52" t="s">
        <v>46</v>
      </c>
      <c r="E31" s="39"/>
      <c r="F31" s="40"/>
      <c r="G31" s="40"/>
      <c r="H31" s="30">
        <v>1423</v>
      </c>
      <c r="I31" s="39">
        <v>60</v>
      </c>
      <c r="J31" s="10">
        <f t="shared" si="4"/>
        <v>119.39234292214206</v>
      </c>
      <c r="K31" s="33">
        <f t="shared" si="5"/>
        <v>882.21</v>
      </c>
      <c r="L31" s="10">
        <f t="shared" si="3"/>
        <v>1755.48</v>
      </c>
      <c r="M31" s="34">
        <f t="shared" si="6"/>
        <v>1.989872382035701</v>
      </c>
    </row>
    <row r="32" spans="1:13" ht="37.5">
      <c r="A32" s="35" t="s">
        <v>48</v>
      </c>
      <c r="B32" s="39"/>
      <c r="C32" s="41"/>
      <c r="D32" s="52" t="s">
        <v>46</v>
      </c>
      <c r="E32" s="42"/>
      <c r="F32" s="40"/>
      <c r="G32" s="43"/>
      <c r="H32" s="39">
        <v>1425</v>
      </c>
      <c r="I32" s="44">
        <v>60</v>
      </c>
      <c r="J32" s="10">
        <f t="shared" si="4"/>
        <v>119.39234292214206</v>
      </c>
      <c r="K32" s="33">
        <f t="shared" si="5"/>
        <v>822.21</v>
      </c>
      <c r="L32" s="10">
        <f t="shared" si="3"/>
        <v>1636.09</v>
      </c>
      <c r="M32" s="34">
        <f t="shared" si="6"/>
        <v>1.989872382035701</v>
      </c>
    </row>
    <row r="33" spans="1:13" ht="15.75">
      <c r="A33" s="35"/>
      <c r="B33" s="30"/>
      <c r="C33" s="30"/>
      <c r="D33" s="37"/>
      <c r="E33" s="30"/>
      <c r="F33" s="45"/>
      <c r="G33" s="45"/>
      <c r="H33" s="30"/>
      <c r="I33" s="46"/>
      <c r="J33" s="10">
        <f t="shared" si="4"/>
        <v>0</v>
      </c>
      <c r="K33" s="33">
        <f t="shared" si="5"/>
        <v>822.21</v>
      </c>
      <c r="L33" s="10">
        <f t="shared" si="3"/>
        <v>1636.09</v>
      </c>
      <c r="M33" s="34">
        <f t="shared" si="6"/>
        <v>1.989872382035701</v>
      </c>
    </row>
    <row r="34" spans="1:13" ht="15.75">
      <c r="A34" s="35"/>
      <c r="B34" s="30"/>
      <c r="C34" s="30"/>
      <c r="D34" s="37"/>
      <c r="E34" s="30"/>
      <c r="F34" s="45"/>
      <c r="G34" s="45"/>
      <c r="H34" s="30"/>
      <c r="I34" s="46"/>
      <c r="J34" s="10">
        <f t="shared" si="4"/>
        <v>0</v>
      </c>
      <c r="K34" s="33">
        <f t="shared" si="5"/>
        <v>822.21</v>
      </c>
      <c r="L34" s="10">
        <f t="shared" si="3"/>
        <v>1636.09</v>
      </c>
      <c r="M34" s="34">
        <f t="shared" si="6"/>
        <v>1.989872382035701</v>
      </c>
    </row>
    <row r="35" spans="1:13" ht="15.75">
      <c r="A35" s="35"/>
      <c r="B35" s="30"/>
      <c r="C35" s="30"/>
      <c r="D35" s="37"/>
      <c r="E35" s="30"/>
      <c r="F35" s="45"/>
      <c r="G35" s="45"/>
      <c r="H35" s="30"/>
      <c r="I35" s="46"/>
      <c r="J35" s="10">
        <f t="shared" si="4"/>
        <v>0</v>
      </c>
      <c r="K35" s="33">
        <f t="shared" si="5"/>
        <v>822.21</v>
      </c>
      <c r="L35" s="10">
        <f t="shared" si="3"/>
        <v>1636.09</v>
      </c>
      <c r="M35" s="34">
        <f t="shared" si="6"/>
        <v>1.989872382035701</v>
      </c>
    </row>
    <row r="36" spans="1:13" ht="15.75">
      <c r="A36" s="35"/>
      <c r="B36" s="30"/>
      <c r="C36" s="30"/>
      <c r="D36" s="37"/>
      <c r="E36" s="30"/>
      <c r="F36" s="45"/>
      <c r="G36" s="45"/>
      <c r="H36" s="30"/>
      <c r="I36" s="46"/>
      <c r="J36" s="10">
        <f t="shared" si="4"/>
        <v>0</v>
      </c>
      <c r="K36" s="33">
        <f t="shared" si="5"/>
        <v>822.21</v>
      </c>
      <c r="L36" s="10">
        <f t="shared" si="3"/>
        <v>1636.09</v>
      </c>
      <c r="M36" s="34">
        <f t="shared" si="6"/>
        <v>1.989872382035701</v>
      </c>
    </row>
    <row r="37" spans="1:13" ht="15.75">
      <c r="A37" s="35"/>
      <c r="B37" s="30"/>
      <c r="C37" s="30"/>
      <c r="D37" s="37"/>
      <c r="E37" s="30"/>
      <c r="F37" s="45"/>
      <c r="G37" s="45"/>
      <c r="H37" s="30"/>
      <c r="I37" s="46"/>
      <c r="J37" s="10">
        <f t="shared" si="4"/>
        <v>0</v>
      </c>
      <c r="K37" s="33">
        <f t="shared" si="5"/>
        <v>822.21</v>
      </c>
      <c r="L37" s="10">
        <f t="shared" si="3"/>
        <v>1636.09</v>
      </c>
      <c r="M37" s="34">
        <f t="shared" si="6"/>
        <v>1.989872382035701</v>
      </c>
    </row>
    <row r="38" spans="1:13" ht="15.75">
      <c r="A38" s="35"/>
      <c r="B38" s="30"/>
      <c r="C38" s="30"/>
      <c r="D38" s="37"/>
      <c r="E38" s="30"/>
      <c r="F38" s="45"/>
      <c r="G38" s="45"/>
      <c r="H38" s="30"/>
      <c r="I38" s="46"/>
      <c r="J38" s="10">
        <f t="shared" si="4"/>
        <v>0</v>
      </c>
      <c r="K38" s="33">
        <f t="shared" si="5"/>
        <v>822.21</v>
      </c>
      <c r="L38" s="10">
        <f t="shared" si="3"/>
        <v>1636.09</v>
      </c>
      <c r="M38" s="34">
        <f t="shared" si="6"/>
        <v>1.989872382035701</v>
      </c>
    </row>
    <row r="39" spans="1:13" ht="15.75">
      <c r="A39" s="35"/>
      <c r="B39" s="30"/>
      <c r="C39" s="30"/>
      <c r="D39" s="35"/>
      <c r="E39" s="30"/>
      <c r="F39" s="45"/>
      <c r="G39" s="45"/>
      <c r="H39" s="30"/>
      <c r="I39" s="46"/>
      <c r="J39" s="10">
        <f t="shared" si="4"/>
        <v>0</v>
      </c>
      <c r="K39" s="33">
        <f t="shared" si="5"/>
        <v>822.21</v>
      </c>
      <c r="L39" s="10">
        <f t="shared" si="3"/>
        <v>1636.09</v>
      </c>
      <c r="M39" s="34">
        <f t="shared" si="6"/>
        <v>1.989872382035701</v>
      </c>
    </row>
    <row r="40" spans="1:13" ht="15.75">
      <c r="A40" s="35"/>
      <c r="B40" s="30"/>
      <c r="C40" s="30"/>
      <c r="D40" s="35"/>
      <c r="E40" s="30"/>
      <c r="F40" s="45"/>
      <c r="G40" s="45"/>
      <c r="H40" s="30"/>
      <c r="I40" s="46"/>
      <c r="J40" s="10">
        <f t="shared" si="4"/>
        <v>0</v>
      </c>
      <c r="K40" s="33">
        <f t="shared" si="5"/>
        <v>822.21</v>
      </c>
      <c r="L40" s="10">
        <f t="shared" si="3"/>
        <v>1636.09</v>
      </c>
      <c r="M40" s="34">
        <f t="shared" si="6"/>
        <v>1.989872382035701</v>
      </c>
    </row>
    <row r="41" spans="1:13" ht="15.75">
      <c r="A41" s="35"/>
      <c r="B41" s="30"/>
      <c r="C41" s="30"/>
      <c r="D41" s="35"/>
      <c r="E41" s="30"/>
      <c r="F41" s="45"/>
      <c r="G41" s="45"/>
      <c r="H41" s="30"/>
      <c r="I41" s="47"/>
      <c r="J41" s="10">
        <f t="shared" si="4"/>
        <v>0</v>
      </c>
      <c r="K41" s="33">
        <f t="shared" si="5"/>
        <v>822.21</v>
      </c>
      <c r="L41" s="10">
        <f t="shared" si="3"/>
        <v>1636.09</v>
      </c>
      <c r="M41" s="34">
        <f t="shared" si="6"/>
        <v>1.989872382035701</v>
      </c>
    </row>
    <row r="42" spans="1:13" ht="15.75">
      <c r="A42" s="35"/>
      <c r="B42" s="30"/>
      <c r="C42" s="30"/>
      <c r="D42" s="35"/>
      <c r="E42" s="30"/>
      <c r="F42" s="45"/>
      <c r="G42" s="45"/>
      <c r="H42" s="30"/>
      <c r="I42" s="47"/>
      <c r="J42" s="10">
        <f t="shared" si="4"/>
        <v>0</v>
      </c>
      <c r="K42" s="33">
        <f t="shared" si="5"/>
        <v>822.21</v>
      </c>
      <c r="L42" s="10">
        <f t="shared" si="3"/>
        <v>1636.09</v>
      </c>
      <c r="M42" s="34">
        <f t="shared" si="6"/>
        <v>1.989872382035701</v>
      </c>
    </row>
    <row r="43" spans="1:13" ht="15.75">
      <c r="A43" s="29"/>
      <c r="B43" s="30"/>
      <c r="C43" s="30"/>
      <c r="D43" s="35"/>
      <c r="E43" s="30"/>
      <c r="F43" s="45"/>
      <c r="G43" s="45"/>
      <c r="H43" s="30"/>
      <c r="I43" s="47"/>
      <c r="J43" s="10">
        <f t="shared" si="4"/>
        <v>0</v>
      </c>
      <c r="K43" s="33">
        <f t="shared" si="5"/>
        <v>822.21</v>
      </c>
      <c r="L43" s="10">
        <f t="shared" si="3"/>
        <v>1636.09</v>
      </c>
      <c r="M43" s="34">
        <f t="shared" si="6"/>
        <v>1.989872382035701</v>
      </c>
    </row>
    <row r="44" spans="1:13" ht="15.75">
      <c r="A44" s="29"/>
      <c r="B44" s="30"/>
      <c r="C44" s="30"/>
      <c r="D44" s="35"/>
      <c r="E44" s="30"/>
      <c r="F44" s="45"/>
      <c r="G44" s="45"/>
      <c r="H44" s="30"/>
      <c r="I44" s="47"/>
      <c r="J44" s="10">
        <f t="shared" si="4"/>
        <v>0</v>
      </c>
      <c r="K44" s="33">
        <f t="shared" si="5"/>
        <v>822.21</v>
      </c>
      <c r="L44" s="10">
        <f t="shared" si="3"/>
        <v>1636.09</v>
      </c>
      <c r="M44" s="34">
        <f t="shared" si="6"/>
        <v>1.989872382035701</v>
      </c>
    </row>
    <row r="45" spans="1:13" ht="15.75">
      <c r="A45" s="29"/>
      <c r="B45" s="30"/>
      <c r="C45" s="30"/>
      <c r="D45" s="35"/>
      <c r="E45" s="30"/>
      <c r="F45" s="45"/>
      <c r="G45" s="45"/>
      <c r="H45" s="30"/>
      <c r="I45" s="47"/>
      <c r="J45" s="10">
        <f t="shared" si="4"/>
        <v>0</v>
      </c>
      <c r="K45" s="33">
        <f t="shared" si="5"/>
        <v>822.21</v>
      </c>
      <c r="L45" s="10">
        <f t="shared" si="3"/>
        <v>1636.09</v>
      </c>
      <c r="M45" s="34">
        <f t="shared" si="6"/>
        <v>1.989872382035701</v>
      </c>
    </row>
    <row r="46" spans="1:13" ht="15.75">
      <c r="A46" s="29"/>
      <c r="B46" s="30"/>
      <c r="C46" s="30"/>
      <c r="D46" s="35"/>
      <c r="E46" s="30"/>
      <c r="F46" s="45"/>
      <c r="G46" s="45"/>
      <c r="H46" s="30"/>
      <c r="I46" s="47"/>
      <c r="J46" s="10">
        <f t="shared" si="4"/>
        <v>0</v>
      </c>
      <c r="K46" s="48">
        <f t="shared" si="5"/>
        <v>822.21</v>
      </c>
      <c r="L46" s="10">
        <f t="shared" si="3"/>
        <v>1636.09</v>
      </c>
      <c r="M46" s="34">
        <f t="shared" si="6"/>
        <v>1.989872382035701</v>
      </c>
    </row>
    <row r="47" spans="1:13" ht="18">
      <c r="A47" s="29"/>
      <c r="B47" s="30"/>
      <c r="C47" s="30"/>
      <c r="D47" s="35"/>
      <c r="E47" s="30"/>
      <c r="F47" s="45"/>
      <c r="G47" s="45"/>
      <c r="H47" s="30"/>
      <c r="I47" s="49">
        <f>SUM(I30:I46)</f>
        <v>180</v>
      </c>
      <c r="J47" s="50">
        <f>SUM(J30:J46)</f>
        <v>358.1770287664262</v>
      </c>
      <c r="K47" s="33"/>
      <c r="L47" s="10"/>
      <c r="M47" s="51"/>
    </row>
    <row r="49" spans="1:13" ht="15" customHeight="1">
      <c r="A49" s="83"/>
      <c r="B49" s="83"/>
      <c r="C49" s="83"/>
      <c r="D49" s="84" t="s">
        <v>42</v>
      </c>
      <c r="E49" s="84"/>
      <c r="F49" s="84"/>
      <c r="G49" s="84"/>
      <c r="H49" s="84"/>
      <c r="I49" s="84"/>
      <c r="J49" s="84"/>
      <c r="K49" s="26" t="s">
        <v>1</v>
      </c>
      <c r="L49" s="85">
        <v>2007</v>
      </c>
      <c r="M49" s="85"/>
    </row>
    <row r="50" spans="1:13" ht="15.75">
      <c r="A50" s="83"/>
      <c r="B50" s="83"/>
      <c r="C50" s="83"/>
      <c r="D50" s="84"/>
      <c r="E50" s="84"/>
      <c r="F50" s="84"/>
      <c r="G50" s="84"/>
      <c r="H50" s="84"/>
      <c r="I50" s="84"/>
      <c r="J50" s="84"/>
      <c r="K50" s="27" t="s">
        <v>2</v>
      </c>
      <c r="L50" s="85" t="s">
        <v>24</v>
      </c>
      <c r="M50" s="85"/>
    </row>
    <row r="51" spans="1:13" ht="15" customHeight="1">
      <c r="A51" s="86" t="s">
        <v>4</v>
      </c>
      <c r="B51" s="86" t="s">
        <v>5</v>
      </c>
      <c r="C51" s="86" t="s">
        <v>6</v>
      </c>
      <c r="D51" s="86" t="s">
        <v>7</v>
      </c>
      <c r="E51" s="87" t="s">
        <v>8</v>
      </c>
      <c r="F51" s="87"/>
      <c r="G51" s="87"/>
      <c r="H51" s="87" t="s">
        <v>9</v>
      </c>
      <c r="I51" s="87"/>
      <c r="J51" s="87"/>
      <c r="K51" s="87" t="s">
        <v>10</v>
      </c>
      <c r="L51" s="87"/>
      <c r="M51" s="87"/>
    </row>
    <row r="52" spans="1:13" ht="30">
      <c r="A52" s="86"/>
      <c r="B52" s="86"/>
      <c r="C52" s="86"/>
      <c r="D52" s="86"/>
      <c r="E52" s="28" t="s">
        <v>11</v>
      </c>
      <c r="F52" s="28" t="s">
        <v>12</v>
      </c>
      <c r="G52" s="28" t="s">
        <v>13</v>
      </c>
      <c r="H52" s="28" t="s">
        <v>43</v>
      </c>
      <c r="I52" s="28" t="s">
        <v>44</v>
      </c>
      <c r="J52" s="28" t="s">
        <v>16</v>
      </c>
      <c r="K52" s="28" t="s">
        <v>44</v>
      </c>
      <c r="L52" s="28" t="s">
        <v>16</v>
      </c>
      <c r="M52" s="28" t="s">
        <v>19</v>
      </c>
    </row>
    <row r="53" spans="1:13" ht="15.75">
      <c r="A53" s="29"/>
      <c r="B53" s="30"/>
      <c r="C53" s="30"/>
      <c r="D53" s="31" t="s">
        <v>20</v>
      </c>
      <c r="E53" s="32"/>
      <c r="F53" s="10"/>
      <c r="G53" s="10"/>
      <c r="H53" s="32"/>
      <c r="I53" s="30"/>
      <c r="J53" s="10"/>
      <c r="K53" s="33">
        <v>822.21</v>
      </c>
      <c r="L53" s="10">
        <f aca="true" t="shared" si="7" ref="L53:L70">ROUNDDOWN(K53*M53,2)</f>
        <v>1636.09</v>
      </c>
      <c r="M53" s="34">
        <f>1994.27/1002.21</f>
        <v>1.989872382035701</v>
      </c>
    </row>
    <row r="54" spans="1:13" ht="37.5">
      <c r="A54" s="35" t="s">
        <v>49</v>
      </c>
      <c r="B54" s="36"/>
      <c r="C54" s="36"/>
      <c r="D54" s="52" t="s">
        <v>46</v>
      </c>
      <c r="E54" s="32"/>
      <c r="F54" s="38"/>
      <c r="G54" s="10"/>
      <c r="H54" s="30">
        <v>1427</v>
      </c>
      <c r="I54" s="30">
        <v>60</v>
      </c>
      <c r="J54" s="10">
        <f aca="true" t="shared" si="8" ref="J54:J70">M54*I54</f>
        <v>119.39234292214206</v>
      </c>
      <c r="K54" s="33">
        <f aca="true" t="shared" si="9" ref="K54:K70">K53-I54</f>
        <v>762.21</v>
      </c>
      <c r="L54" s="10">
        <f t="shared" si="7"/>
        <v>1516.7</v>
      </c>
      <c r="M54" s="34">
        <f aca="true" t="shared" si="10" ref="M54:M70">1994.27/1002.21</f>
        <v>1.989872382035701</v>
      </c>
    </row>
    <row r="55" spans="1:13" ht="37.5">
      <c r="A55" s="35" t="s">
        <v>50</v>
      </c>
      <c r="B55" s="39"/>
      <c r="C55" s="39"/>
      <c r="D55" s="52" t="s">
        <v>46</v>
      </c>
      <c r="E55" s="39"/>
      <c r="F55" s="40"/>
      <c r="G55" s="40"/>
      <c r="H55" s="30">
        <v>1430</v>
      </c>
      <c r="I55" s="39">
        <v>20</v>
      </c>
      <c r="J55" s="10">
        <f t="shared" si="8"/>
        <v>39.79744764071402</v>
      </c>
      <c r="K55" s="33">
        <f t="shared" si="9"/>
        <v>742.21</v>
      </c>
      <c r="L55" s="10">
        <f t="shared" si="7"/>
        <v>1476.9</v>
      </c>
      <c r="M55" s="34">
        <f t="shared" si="10"/>
        <v>1.989872382035701</v>
      </c>
    </row>
    <row r="56" spans="1:13" ht="37.5">
      <c r="A56" s="35" t="s">
        <v>50</v>
      </c>
      <c r="B56" s="39"/>
      <c r="C56" s="41"/>
      <c r="D56" s="52" t="s">
        <v>46</v>
      </c>
      <c r="E56" s="42"/>
      <c r="F56" s="40"/>
      <c r="G56" s="43"/>
      <c r="H56" s="39">
        <v>1431</v>
      </c>
      <c r="I56" s="44">
        <v>40</v>
      </c>
      <c r="J56" s="10">
        <f t="shared" si="8"/>
        <v>79.59489528142804</v>
      </c>
      <c r="K56" s="33">
        <f t="shared" si="9"/>
        <v>702.21</v>
      </c>
      <c r="L56" s="10">
        <f t="shared" si="7"/>
        <v>1397.3</v>
      </c>
      <c r="M56" s="34">
        <f t="shared" si="10"/>
        <v>1.989872382035701</v>
      </c>
    </row>
    <row r="57" spans="1:13" ht="37.5">
      <c r="A57" s="35" t="s">
        <v>51</v>
      </c>
      <c r="B57" s="30"/>
      <c r="C57" s="30"/>
      <c r="D57" s="52" t="s">
        <v>46</v>
      </c>
      <c r="E57" s="30"/>
      <c r="F57" s="45"/>
      <c r="G57" s="45"/>
      <c r="H57" s="30">
        <v>1433</v>
      </c>
      <c r="I57" s="46">
        <v>60</v>
      </c>
      <c r="J57" s="10">
        <f t="shared" si="8"/>
        <v>119.39234292214206</v>
      </c>
      <c r="K57" s="33">
        <f t="shared" si="9"/>
        <v>642.21</v>
      </c>
      <c r="L57" s="10">
        <f t="shared" si="7"/>
        <v>1277.91</v>
      </c>
      <c r="M57" s="34">
        <f t="shared" si="10"/>
        <v>1.989872382035701</v>
      </c>
    </row>
    <row r="58" spans="1:13" ht="37.5">
      <c r="A58" s="35" t="s">
        <v>52</v>
      </c>
      <c r="B58" s="30"/>
      <c r="C58" s="30"/>
      <c r="D58" s="52" t="s">
        <v>46</v>
      </c>
      <c r="E58" s="30"/>
      <c r="F58" s="45"/>
      <c r="G58" s="45"/>
      <c r="H58" s="30">
        <v>1435</v>
      </c>
      <c r="I58" s="46">
        <v>60</v>
      </c>
      <c r="J58" s="10">
        <f t="shared" si="8"/>
        <v>119.39234292214206</v>
      </c>
      <c r="K58" s="33">
        <f t="shared" si="9"/>
        <v>582.21</v>
      </c>
      <c r="L58" s="10">
        <f t="shared" si="7"/>
        <v>1158.52</v>
      </c>
      <c r="M58" s="34">
        <f t="shared" si="10"/>
        <v>1.989872382035701</v>
      </c>
    </row>
    <row r="59" spans="1:13" ht="15.75">
      <c r="A59" s="35"/>
      <c r="B59" s="30"/>
      <c r="C59" s="30"/>
      <c r="D59" s="37"/>
      <c r="E59" s="30"/>
      <c r="F59" s="45"/>
      <c r="G59" s="45"/>
      <c r="H59" s="30"/>
      <c r="I59" s="46"/>
      <c r="J59" s="10">
        <f t="shared" si="8"/>
        <v>0</v>
      </c>
      <c r="K59" s="33">
        <f t="shared" si="9"/>
        <v>582.21</v>
      </c>
      <c r="L59" s="10">
        <f t="shared" si="7"/>
        <v>1158.52</v>
      </c>
      <c r="M59" s="34">
        <f t="shared" si="10"/>
        <v>1.989872382035701</v>
      </c>
    </row>
    <row r="60" spans="1:13" ht="15.75">
      <c r="A60" s="35"/>
      <c r="B60" s="30"/>
      <c r="C60" s="30"/>
      <c r="D60" s="37"/>
      <c r="E60" s="30"/>
      <c r="F60" s="45"/>
      <c r="G60" s="45"/>
      <c r="H60" s="30"/>
      <c r="I60" s="46"/>
      <c r="J60" s="10">
        <f t="shared" si="8"/>
        <v>0</v>
      </c>
      <c r="K60" s="33">
        <f t="shared" si="9"/>
        <v>582.21</v>
      </c>
      <c r="L60" s="10">
        <f t="shared" si="7"/>
        <v>1158.52</v>
      </c>
      <c r="M60" s="34">
        <f t="shared" si="10"/>
        <v>1.989872382035701</v>
      </c>
    </row>
    <row r="61" spans="1:13" ht="15.75">
      <c r="A61" s="35"/>
      <c r="B61" s="30"/>
      <c r="C61" s="30"/>
      <c r="D61" s="37"/>
      <c r="E61" s="30"/>
      <c r="F61" s="45"/>
      <c r="G61" s="45"/>
      <c r="H61" s="30"/>
      <c r="I61" s="46"/>
      <c r="J61" s="10">
        <f t="shared" si="8"/>
        <v>0</v>
      </c>
      <c r="K61" s="33">
        <f t="shared" si="9"/>
        <v>582.21</v>
      </c>
      <c r="L61" s="10">
        <f t="shared" si="7"/>
        <v>1158.52</v>
      </c>
      <c r="M61" s="34">
        <f t="shared" si="10"/>
        <v>1.989872382035701</v>
      </c>
    </row>
    <row r="62" spans="1:13" ht="15.75">
      <c r="A62" s="35"/>
      <c r="B62" s="30"/>
      <c r="C62" s="30"/>
      <c r="D62" s="37"/>
      <c r="E62" s="30"/>
      <c r="F62" s="45"/>
      <c r="G62" s="45"/>
      <c r="H62" s="30"/>
      <c r="I62" s="46"/>
      <c r="J62" s="10">
        <f t="shared" si="8"/>
        <v>0</v>
      </c>
      <c r="K62" s="33">
        <f t="shared" si="9"/>
        <v>582.21</v>
      </c>
      <c r="L62" s="10">
        <f t="shared" si="7"/>
        <v>1158.52</v>
      </c>
      <c r="M62" s="34">
        <f t="shared" si="10"/>
        <v>1.989872382035701</v>
      </c>
    </row>
    <row r="63" spans="1:13" ht="15.75">
      <c r="A63" s="35"/>
      <c r="B63" s="30"/>
      <c r="C63" s="30"/>
      <c r="D63" s="35"/>
      <c r="E63" s="30"/>
      <c r="F63" s="45"/>
      <c r="G63" s="45"/>
      <c r="H63" s="30"/>
      <c r="I63" s="46"/>
      <c r="J63" s="10">
        <f t="shared" si="8"/>
        <v>0</v>
      </c>
      <c r="K63" s="33">
        <f t="shared" si="9"/>
        <v>582.21</v>
      </c>
      <c r="L63" s="10">
        <f t="shared" si="7"/>
        <v>1158.52</v>
      </c>
      <c r="M63" s="34">
        <f t="shared" si="10"/>
        <v>1.989872382035701</v>
      </c>
    </row>
    <row r="64" spans="1:13" ht="15.75">
      <c r="A64" s="35"/>
      <c r="B64" s="30"/>
      <c r="C64" s="30"/>
      <c r="D64" s="35"/>
      <c r="E64" s="30"/>
      <c r="F64" s="45"/>
      <c r="G64" s="45"/>
      <c r="H64" s="30"/>
      <c r="I64" s="46"/>
      <c r="J64" s="10">
        <f t="shared" si="8"/>
        <v>0</v>
      </c>
      <c r="K64" s="33">
        <f t="shared" si="9"/>
        <v>582.21</v>
      </c>
      <c r="L64" s="10">
        <f t="shared" si="7"/>
        <v>1158.52</v>
      </c>
      <c r="M64" s="34">
        <f t="shared" si="10"/>
        <v>1.989872382035701</v>
      </c>
    </row>
    <row r="65" spans="1:13" ht="15.75">
      <c r="A65" s="35"/>
      <c r="B65" s="30"/>
      <c r="C65" s="30"/>
      <c r="D65" s="35"/>
      <c r="E65" s="30"/>
      <c r="F65" s="45"/>
      <c r="G65" s="45"/>
      <c r="H65" s="30"/>
      <c r="I65" s="47"/>
      <c r="J65" s="10">
        <f t="shared" si="8"/>
        <v>0</v>
      </c>
      <c r="K65" s="33">
        <f t="shared" si="9"/>
        <v>582.21</v>
      </c>
      <c r="L65" s="10">
        <f t="shared" si="7"/>
        <v>1158.52</v>
      </c>
      <c r="M65" s="34">
        <f t="shared" si="10"/>
        <v>1.989872382035701</v>
      </c>
    </row>
    <row r="66" spans="1:13" ht="15.75">
      <c r="A66" s="35"/>
      <c r="B66" s="30"/>
      <c r="C66" s="30"/>
      <c r="D66" s="35"/>
      <c r="E66" s="30"/>
      <c r="F66" s="45"/>
      <c r="G66" s="45"/>
      <c r="H66" s="30"/>
      <c r="I66" s="47"/>
      <c r="J66" s="10">
        <f t="shared" si="8"/>
        <v>0</v>
      </c>
      <c r="K66" s="33">
        <f t="shared" si="9"/>
        <v>582.21</v>
      </c>
      <c r="L66" s="10">
        <f t="shared" si="7"/>
        <v>1158.52</v>
      </c>
      <c r="M66" s="34">
        <f t="shared" si="10"/>
        <v>1.989872382035701</v>
      </c>
    </row>
    <row r="67" spans="1:13" ht="15.75">
      <c r="A67" s="29"/>
      <c r="B67" s="30"/>
      <c r="C67" s="30"/>
      <c r="D67" s="35"/>
      <c r="E67" s="30"/>
      <c r="F67" s="45"/>
      <c r="G67" s="45"/>
      <c r="H67" s="30"/>
      <c r="I67" s="47"/>
      <c r="J67" s="10">
        <f t="shared" si="8"/>
        <v>0</v>
      </c>
      <c r="K67" s="33">
        <f t="shared" si="9"/>
        <v>582.21</v>
      </c>
      <c r="L67" s="10">
        <f t="shared" si="7"/>
        <v>1158.52</v>
      </c>
      <c r="M67" s="34">
        <f t="shared" si="10"/>
        <v>1.989872382035701</v>
      </c>
    </row>
    <row r="68" spans="1:13" ht="15.75">
      <c r="A68" s="29"/>
      <c r="B68" s="30"/>
      <c r="C68" s="30"/>
      <c r="D68" s="35"/>
      <c r="E68" s="30"/>
      <c r="F68" s="45"/>
      <c r="G68" s="45"/>
      <c r="H68" s="30"/>
      <c r="I68" s="47"/>
      <c r="J68" s="10">
        <f t="shared" si="8"/>
        <v>0</v>
      </c>
      <c r="K68" s="33">
        <f t="shared" si="9"/>
        <v>582.21</v>
      </c>
      <c r="L68" s="10">
        <f t="shared" si="7"/>
        <v>1158.52</v>
      </c>
      <c r="M68" s="34">
        <f t="shared" si="10"/>
        <v>1.989872382035701</v>
      </c>
    </row>
    <row r="69" spans="1:13" ht="15.75">
      <c r="A69" s="29"/>
      <c r="B69" s="30"/>
      <c r="C69" s="30"/>
      <c r="D69" s="35"/>
      <c r="E69" s="30"/>
      <c r="F69" s="45"/>
      <c r="G69" s="45"/>
      <c r="H69" s="30"/>
      <c r="I69" s="47"/>
      <c r="J69" s="10">
        <f t="shared" si="8"/>
        <v>0</v>
      </c>
      <c r="K69" s="33">
        <f t="shared" si="9"/>
        <v>582.21</v>
      </c>
      <c r="L69" s="10">
        <f t="shared" si="7"/>
        <v>1158.52</v>
      </c>
      <c r="M69" s="34">
        <f t="shared" si="10"/>
        <v>1.989872382035701</v>
      </c>
    </row>
    <row r="70" spans="1:13" ht="15.75">
      <c r="A70" s="29"/>
      <c r="B70" s="30"/>
      <c r="C70" s="30"/>
      <c r="D70" s="35"/>
      <c r="E70" s="30"/>
      <c r="F70" s="45"/>
      <c r="G70" s="45"/>
      <c r="H70" s="30"/>
      <c r="I70" s="47"/>
      <c r="J70" s="10">
        <f t="shared" si="8"/>
        <v>0</v>
      </c>
      <c r="K70" s="48">
        <f t="shared" si="9"/>
        <v>582.21</v>
      </c>
      <c r="L70" s="10">
        <f t="shared" si="7"/>
        <v>1158.52</v>
      </c>
      <c r="M70" s="34">
        <f t="shared" si="10"/>
        <v>1.989872382035701</v>
      </c>
    </row>
    <row r="71" spans="1:13" ht="18">
      <c r="A71" s="29"/>
      <c r="B71" s="30"/>
      <c r="C71" s="30"/>
      <c r="D71" s="35"/>
      <c r="E71" s="30"/>
      <c r="F71" s="45"/>
      <c r="G71" s="45"/>
      <c r="H71" s="30"/>
      <c r="I71" s="49">
        <f>SUM(I54:I70)</f>
        <v>240</v>
      </c>
      <c r="J71" s="50">
        <f>SUM(J54:J70)</f>
        <v>477.56937168856825</v>
      </c>
      <c r="K71" s="33"/>
      <c r="L71" s="10"/>
      <c r="M71" s="51"/>
    </row>
    <row r="73" spans="1:13" ht="15" customHeight="1">
      <c r="A73" s="83"/>
      <c r="B73" s="83"/>
      <c r="C73" s="83"/>
      <c r="D73" s="84" t="s">
        <v>42</v>
      </c>
      <c r="E73" s="84"/>
      <c r="F73" s="84"/>
      <c r="G73" s="84"/>
      <c r="H73" s="84"/>
      <c r="I73" s="84"/>
      <c r="J73" s="84"/>
      <c r="K73" s="26" t="s">
        <v>1</v>
      </c>
      <c r="L73" s="85">
        <v>2007</v>
      </c>
      <c r="M73" s="85"/>
    </row>
    <row r="74" spans="1:13" ht="15.75">
      <c r="A74" s="83"/>
      <c r="B74" s="83"/>
      <c r="C74" s="83"/>
      <c r="D74" s="84"/>
      <c r="E74" s="84"/>
      <c r="F74" s="84"/>
      <c r="G74" s="84"/>
      <c r="H74" s="84"/>
      <c r="I74" s="84"/>
      <c r="J74" s="84"/>
      <c r="K74" s="27" t="s">
        <v>2</v>
      </c>
      <c r="L74" s="85" t="s">
        <v>25</v>
      </c>
      <c r="M74" s="85"/>
    </row>
    <row r="75" spans="1:13" ht="15" customHeight="1">
      <c r="A75" s="86" t="s">
        <v>4</v>
      </c>
      <c r="B75" s="86" t="s">
        <v>5</v>
      </c>
      <c r="C75" s="86" t="s">
        <v>6</v>
      </c>
      <c r="D75" s="86" t="s">
        <v>7</v>
      </c>
      <c r="E75" s="87" t="s">
        <v>8</v>
      </c>
      <c r="F75" s="87"/>
      <c r="G75" s="87"/>
      <c r="H75" s="87" t="s">
        <v>9</v>
      </c>
      <c r="I75" s="87"/>
      <c r="J75" s="87"/>
      <c r="K75" s="87" t="s">
        <v>10</v>
      </c>
      <c r="L75" s="87"/>
      <c r="M75" s="87"/>
    </row>
    <row r="76" spans="1:13" ht="30">
      <c r="A76" s="86"/>
      <c r="B76" s="86"/>
      <c r="C76" s="86"/>
      <c r="D76" s="86"/>
      <c r="E76" s="28" t="s">
        <v>11</v>
      </c>
      <c r="F76" s="28" t="s">
        <v>12</v>
      </c>
      <c r="G76" s="28" t="s">
        <v>13</v>
      </c>
      <c r="H76" s="28" t="s">
        <v>43</v>
      </c>
      <c r="I76" s="28" t="s">
        <v>44</v>
      </c>
      <c r="J76" s="28" t="s">
        <v>16</v>
      </c>
      <c r="K76" s="28" t="s">
        <v>44</v>
      </c>
      <c r="L76" s="28" t="s">
        <v>16</v>
      </c>
      <c r="M76" s="28" t="s">
        <v>19</v>
      </c>
    </row>
    <row r="77" spans="1:13" ht="15.75">
      <c r="A77" s="29"/>
      <c r="B77" s="30"/>
      <c r="C77" s="30"/>
      <c r="D77" s="31" t="s">
        <v>20</v>
      </c>
      <c r="E77" s="32"/>
      <c r="F77" s="10"/>
      <c r="G77" s="10"/>
      <c r="H77" s="32"/>
      <c r="I77" s="30"/>
      <c r="J77" s="10"/>
      <c r="K77" s="33">
        <v>582.21</v>
      </c>
      <c r="L77" s="10">
        <f aca="true" t="shared" si="11" ref="L77:L94">ROUNDDOWN(K77*M77,2)</f>
        <v>1158.52</v>
      </c>
      <c r="M77" s="34">
        <f>1994.27/1002.21</f>
        <v>1.989872382035701</v>
      </c>
    </row>
    <row r="78" spans="1:13" ht="37.5">
      <c r="A78" s="35" t="s">
        <v>53</v>
      </c>
      <c r="B78" s="36"/>
      <c r="C78" s="36"/>
      <c r="D78" s="52" t="s">
        <v>46</v>
      </c>
      <c r="E78" s="32"/>
      <c r="F78" s="38"/>
      <c r="G78" s="10"/>
      <c r="H78" s="30">
        <v>1437</v>
      </c>
      <c r="I78" s="30">
        <v>60</v>
      </c>
      <c r="J78" s="10">
        <f aca="true" t="shared" si="12" ref="J78:J94">M78*I78</f>
        <v>119.39234292214206</v>
      </c>
      <c r="K78" s="33">
        <f aca="true" t="shared" si="13" ref="K78:K94">K77-I78</f>
        <v>522.21</v>
      </c>
      <c r="L78" s="10">
        <f t="shared" si="11"/>
        <v>1039.13</v>
      </c>
      <c r="M78" s="34">
        <f aca="true" t="shared" si="14" ref="M78:M94">1994.27/1002.21</f>
        <v>1.989872382035701</v>
      </c>
    </row>
    <row r="79" spans="1:13" ht="37.5">
      <c r="A79" s="35" t="s">
        <v>54</v>
      </c>
      <c r="B79" s="39"/>
      <c r="C79" s="39"/>
      <c r="D79" s="52" t="s">
        <v>46</v>
      </c>
      <c r="E79" s="39"/>
      <c r="F79" s="40"/>
      <c r="G79" s="40"/>
      <c r="H79" s="30">
        <v>1440</v>
      </c>
      <c r="I79" s="39">
        <v>60</v>
      </c>
      <c r="J79" s="10">
        <f t="shared" si="12"/>
        <v>119.39234292214206</v>
      </c>
      <c r="K79" s="33">
        <f t="shared" si="13"/>
        <v>462.21000000000004</v>
      </c>
      <c r="L79" s="10">
        <f t="shared" si="11"/>
        <v>919.73</v>
      </c>
      <c r="M79" s="34">
        <f t="shared" si="14"/>
        <v>1.989872382035701</v>
      </c>
    </row>
    <row r="80" spans="1:13" ht="37.5">
      <c r="A80" s="35" t="s">
        <v>55</v>
      </c>
      <c r="B80" s="39"/>
      <c r="C80" s="41"/>
      <c r="D80" s="52" t="s">
        <v>46</v>
      </c>
      <c r="E80" s="42"/>
      <c r="F80" s="40"/>
      <c r="G80" s="43"/>
      <c r="H80" s="39">
        <v>1442</v>
      </c>
      <c r="I80" s="44">
        <v>60</v>
      </c>
      <c r="J80" s="10">
        <f t="shared" si="12"/>
        <v>119.39234292214206</v>
      </c>
      <c r="K80" s="33">
        <f t="shared" si="13"/>
        <v>402.21000000000004</v>
      </c>
      <c r="L80" s="10">
        <f t="shared" si="11"/>
        <v>800.34</v>
      </c>
      <c r="M80" s="34">
        <f t="shared" si="14"/>
        <v>1.989872382035701</v>
      </c>
    </row>
    <row r="81" spans="1:13" ht="37.5">
      <c r="A81" s="35" t="s">
        <v>56</v>
      </c>
      <c r="B81" s="30"/>
      <c r="C81" s="30"/>
      <c r="D81" s="52" t="s">
        <v>46</v>
      </c>
      <c r="E81" s="30"/>
      <c r="F81" s="45"/>
      <c r="G81" s="45"/>
      <c r="H81" s="30">
        <v>1445</v>
      </c>
      <c r="I81" s="46">
        <v>60</v>
      </c>
      <c r="J81" s="10">
        <f t="shared" si="12"/>
        <v>119.39234292214206</v>
      </c>
      <c r="K81" s="33">
        <f t="shared" si="13"/>
        <v>342.21000000000004</v>
      </c>
      <c r="L81" s="10">
        <f t="shared" si="11"/>
        <v>680.95</v>
      </c>
      <c r="M81" s="34">
        <f t="shared" si="14"/>
        <v>1.989872382035701</v>
      </c>
    </row>
    <row r="82" spans="1:13" ht="18.75">
      <c r="A82" s="35"/>
      <c r="B82" s="30"/>
      <c r="C82" s="30"/>
      <c r="D82" s="52"/>
      <c r="E82" s="30"/>
      <c r="F82" s="45"/>
      <c r="G82" s="45"/>
      <c r="H82" s="30"/>
      <c r="I82" s="46"/>
      <c r="J82" s="10">
        <f t="shared" si="12"/>
        <v>0</v>
      </c>
      <c r="K82" s="33">
        <f t="shared" si="13"/>
        <v>342.21000000000004</v>
      </c>
      <c r="L82" s="10">
        <f t="shared" si="11"/>
        <v>680.95</v>
      </c>
      <c r="M82" s="34">
        <f t="shared" si="14"/>
        <v>1.989872382035701</v>
      </c>
    </row>
    <row r="83" spans="1:13" ht="15.75">
      <c r="A83" s="35"/>
      <c r="B83" s="30"/>
      <c r="C83" s="30"/>
      <c r="D83" s="37"/>
      <c r="E83" s="30"/>
      <c r="F83" s="45"/>
      <c r="G83" s="45"/>
      <c r="H83" s="30"/>
      <c r="I83" s="46"/>
      <c r="J83" s="10">
        <f t="shared" si="12"/>
        <v>0</v>
      </c>
      <c r="K83" s="33">
        <f t="shared" si="13"/>
        <v>342.21000000000004</v>
      </c>
      <c r="L83" s="10">
        <f t="shared" si="11"/>
        <v>680.95</v>
      </c>
      <c r="M83" s="34">
        <f t="shared" si="14"/>
        <v>1.989872382035701</v>
      </c>
    </row>
    <row r="84" spans="1:13" ht="15.75">
      <c r="A84" s="35"/>
      <c r="B84" s="30"/>
      <c r="C84" s="30"/>
      <c r="D84" s="37"/>
      <c r="E84" s="30"/>
      <c r="F84" s="45"/>
      <c r="G84" s="45"/>
      <c r="H84" s="30"/>
      <c r="I84" s="46"/>
      <c r="J84" s="10">
        <f t="shared" si="12"/>
        <v>0</v>
      </c>
      <c r="K84" s="33">
        <f t="shared" si="13"/>
        <v>342.21000000000004</v>
      </c>
      <c r="L84" s="10">
        <f t="shared" si="11"/>
        <v>680.95</v>
      </c>
      <c r="M84" s="34">
        <f t="shared" si="14"/>
        <v>1.989872382035701</v>
      </c>
    </row>
    <row r="85" spans="1:13" ht="15.75">
      <c r="A85" s="35"/>
      <c r="B85" s="30"/>
      <c r="C85" s="30"/>
      <c r="D85" s="37"/>
      <c r="E85" s="30"/>
      <c r="F85" s="45"/>
      <c r="G85" s="45"/>
      <c r="H85" s="30"/>
      <c r="I85" s="46"/>
      <c r="J85" s="10">
        <f t="shared" si="12"/>
        <v>0</v>
      </c>
      <c r="K85" s="33">
        <f t="shared" si="13"/>
        <v>342.21000000000004</v>
      </c>
      <c r="L85" s="10">
        <f t="shared" si="11"/>
        <v>680.95</v>
      </c>
      <c r="M85" s="34">
        <f t="shared" si="14"/>
        <v>1.989872382035701</v>
      </c>
    </row>
    <row r="86" spans="1:13" ht="15.75">
      <c r="A86" s="35"/>
      <c r="B86" s="30"/>
      <c r="C86" s="30"/>
      <c r="D86" s="37"/>
      <c r="E86" s="30"/>
      <c r="F86" s="45"/>
      <c r="G86" s="45"/>
      <c r="H86" s="30"/>
      <c r="I86" s="46"/>
      <c r="J86" s="10">
        <f t="shared" si="12"/>
        <v>0</v>
      </c>
      <c r="K86" s="33">
        <f t="shared" si="13"/>
        <v>342.21000000000004</v>
      </c>
      <c r="L86" s="10">
        <f t="shared" si="11"/>
        <v>680.95</v>
      </c>
      <c r="M86" s="34">
        <f t="shared" si="14"/>
        <v>1.989872382035701</v>
      </c>
    </row>
    <row r="87" spans="1:13" ht="15.75">
      <c r="A87" s="35"/>
      <c r="B87" s="30"/>
      <c r="C87" s="30"/>
      <c r="D87" s="35"/>
      <c r="E87" s="30"/>
      <c r="F87" s="45"/>
      <c r="G87" s="45"/>
      <c r="H87" s="30"/>
      <c r="I87" s="46"/>
      <c r="J87" s="10">
        <f t="shared" si="12"/>
        <v>0</v>
      </c>
      <c r="K87" s="33">
        <f t="shared" si="13"/>
        <v>342.21000000000004</v>
      </c>
      <c r="L87" s="10">
        <f t="shared" si="11"/>
        <v>680.95</v>
      </c>
      <c r="M87" s="34">
        <f t="shared" si="14"/>
        <v>1.989872382035701</v>
      </c>
    </row>
    <row r="88" spans="1:13" ht="15.75">
      <c r="A88" s="35"/>
      <c r="B88" s="30"/>
      <c r="C88" s="30"/>
      <c r="D88" s="35"/>
      <c r="E88" s="30"/>
      <c r="F88" s="45"/>
      <c r="G88" s="45"/>
      <c r="H88" s="30"/>
      <c r="I88" s="46"/>
      <c r="J88" s="10">
        <f t="shared" si="12"/>
        <v>0</v>
      </c>
      <c r="K88" s="33">
        <f t="shared" si="13"/>
        <v>342.21000000000004</v>
      </c>
      <c r="L88" s="10">
        <f t="shared" si="11"/>
        <v>680.95</v>
      </c>
      <c r="M88" s="34">
        <f t="shared" si="14"/>
        <v>1.989872382035701</v>
      </c>
    </row>
    <row r="89" spans="1:13" ht="15.75">
      <c r="A89" s="35"/>
      <c r="B89" s="30"/>
      <c r="C89" s="30"/>
      <c r="D89" s="35"/>
      <c r="E89" s="30"/>
      <c r="F89" s="45"/>
      <c r="G89" s="45"/>
      <c r="H89" s="30"/>
      <c r="I89" s="47"/>
      <c r="J89" s="10">
        <f t="shared" si="12"/>
        <v>0</v>
      </c>
      <c r="K89" s="33">
        <f t="shared" si="13"/>
        <v>342.21000000000004</v>
      </c>
      <c r="L89" s="10">
        <f t="shared" si="11"/>
        <v>680.95</v>
      </c>
      <c r="M89" s="34">
        <f t="shared" si="14"/>
        <v>1.989872382035701</v>
      </c>
    </row>
    <row r="90" spans="1:13" ht="15.75">
      <c r="A90" s="35"/>
      <c r="B90" s="30"/>
      <c r="C90" s="30"/>
      <c r="D90" s="35"/>
      <c r="E90" s="30"/>
      <c r="F90" s="45"/>
      <c r="G90" s="45"/>
      <c r="H90" s="30"/>
      <c r="I90" s="47"/>
      <c r="J90" s="10">
        <f t="shared" si="12"/>
        <v>0</v>
      </c>
      <c r="K90" s="33">
        <f t="shared" si="13"/>
        <v>342.21000000000004</v>
      </c>
      <c r="L90" s="10">
        <f t="shared" si="11"/>
        <v>680.95</v>
      </c>
      <c r="M90" s="34">
        <f t="shared" si="14"/>
        <v>1.989872382035701</v>
      </c>
    </row>
    <row r="91" spans="1:13" ht="15.75">
      <c r="A91" s="29"/>
      <c r="B91" s="30"/>
      <c r="C91" s="30"/>
      <c r="D91" s="35"/>
      <c r="E91" s="30"/>
      <c r="F91" s="45"/>
      <c r="G91" s="45"/>
      <c r="H91" s="30"/>
      <c r="I91" s="47"/>
      <c r="J91" s="10">
        <f t="shared" si="12"/>
        <v>0</v>
      </c>
      <c r="K91" s="33">
        <f t="shared" si="13"/>
        <v>342.21000000000004</v>
      </c>
      <c r="L91" s="10">
        <f t="shared" si="11"/>
        <v>680.95</v>
      </c>
      <c r="M91" s="34">
        <f t="shared" si="14"/>
        <v>1.989872382035701</v>
      </c>
    </row>
    <row r="92" spans="1:13" ht="15.75">
      <c r="A92" s="29"/>
      <c r="B92" s="30"/>
      <c r="C92" s="30"/>
      <c r="D92" s="35"/>
      <c r="E92" s="30"/>
      <c r="F92" s="45"/>
      <c r="G92" s="45"/>
      <c r="H92" s="30"/>
      <c r="I92" s="47"/>
      <c r="J92" s="10">
        <f t="shared" si="12"/>
        <v>0</v>
      </c>
      <c r="K92" s="33">
        <f t="shared" si="13"/>
        <v>342.21000000000004</v>
      </c>
      <c r="L92" s="10">
        <f t="shared" si="11"/>
        <v>680.95</v>
      </c>
      <c r="M92" s="34">
        <f t="shared" si="14"/>
        <v>1.989872382035701</v>
      </c>
    </row>
    <row r="93" spans="1:13" ht="15.75">
      <c r="A93" s="29"/>
      <c r="B93" s="30"/>
      <c r="C93" s="30"/>
      <c r="D93" s="35"/>
      <c r="E93" s="30"/>
      <c r="F93" s="45"/>
      <c r="G93" s="45"/>
      <c r="H93" s="30"/>
      <c r="I93" s="47"/>
      <c r="J93" s="10">
        <f t="shared" si="12"/>
        <v>0</v>
      </c>
      <c r="K93" s="33">
        <f t="shared" si="13"/>
        <v>342.21000000000004</v>
      </c>
      <c r="L93" s="10">
        <f t="shared" si="11"/>
        <v>680.95</v>
      </c>
      <c r="M93" s="34">
        <f t="shared" si="14"/>
        <v>1.989872382035701</v>
      </c>
    </row>
    <row r="94" spans="1:13" ht="15.75">
      <c r="A94" s="29"/>
      <c r="B94" s="30"/>
      <c r="C94" s="30"/>
      <c r="D94" s="35"/>
      <c r="E94" s="30"/>
      <c r="F94" s="45"/>
      <c r="G94" s="45"/>
      <c r="H94" s="30"/>
      <c r="I94" s="47"/>
      <c r="J94" s="10">
        <f t="shared" si="12"/>
        <v>0</v>
      </c>
      <c r="K94" s="48">
        <f t="shared" si="13"/>
        <v>342.21000000000004</v>
      </c>
      <c r="L94" s="10">
        <f t="shared" si="11"/>
        <v>680.95</v>
      </c>
      <c r="M94" s="34">
        <f t="shared" si="14"/>
        <v>1.989872382035701</v>
      </c>
    </row>
    <row r="95" spans="1:13" ht="18">
      <c r="A95" s="29"/>
      <c r="B95" s="30"/>
      <c r="C95" s="30"/>
      <c r="D95" s="35"/>
      <c r="E95" s="30"/>
      <c r="F95" s="45"/>
      <c r="G95" s="45"/>
      <c r="H95" s="30"/>
      <c r="I95" s="49">
        <f>SUM(I78:I94)</f>
        <v>240</v>
      </c>
      <c r="J95" s="50">
        <f>SUM(J78:J94)</f>
        <v>477.56937168856825</v>
      </c>
      <c r="K95" s="33"/>
      <c r="L95" s="10"/>
      <c r="M95" s="51"/>
    </row>
    <row r="97" spans="1:13" ht="15" customHeight="1">
      <c r="A97" s="83"/>
      <c r="B97" s="83"/>
      <c r="C97" s="83"/>
      <c r="D97" s="84" t="s">
        <v>42</v>
      </c>
      <c r="E97" s="84"/>
      <c r="F97" s="84"/>
      <c r="G97" s="84"/>
      <c r="H97" s="84"/>
      <c r="I97" s="84"/>
      <c r="J97" s="84"/>
      <c r="K97" s="26" t="s">
        <v>1</v>
      </c>
      <c r="L97" s="85">
        <v>2007</v>
      </c>
      <c r="M97" s="85"/>
    </row>
    <row r="98" spans="1:13" ht="15.75">
      <c r="A98" s="83"/>
      <c r="B98" s="83"/>
      <c r="C98" s="83"/>
      <c r="D98" s="84"/>
      <c r="E98" s="84"/>
      <c r="F98" s="84"/>
      <c r="G98" s="84"/>
      <c r="H98" s="84"/>
      <c r="I98" s="84"/>
      <c r="J98" s="84"/>
      <c r="K98" s="27" t="s">
        <v>2</v>
      </c>
      <c r="L98" s="85" t="s">
        <v>27</v>
      </c>
      <c r="M98" s="85"/>
    </row>
    <row r="99" spans="1:13" ht="15" customHeight="1">
      <c r="A99" s="86" t="s">
        <v>4</v>
      </c>
      <c r="B99" s="86" t="s">
        <v>5</v>
      </c>
      <c r="C99" s="86" t="s">
        <v>6</v>
      </c>
      <c r="D99" s="86" t="s">
        <v>7</v>
      </c>
      <c r="E99" s="87" t="s">
        <v>8</v>
      </c>
      <c r="F99" s="87"/>
      <c r="G99" s="87"/>
      <c r="H99" s="87" t="s">
        <v>9</v>
      </c>
      <c r="I99" s="87"/>
      <c r="J99" s="87"/>
      <c r="K99" s="87" t="s">
        <v>10</v>
      </c>
      <c r="L99" s="87"/>
      <c r="M99" s="87"/>
    </row>
    <row r="100" spans="1:13" ht="30">
      <c r="A100" s="86"/>
      <c r="B100" s="86"/>
      <c r="C100" s="86"/>
      <c r="D100" s="86"/>
      <c r="E100" s="28" t="s">
        <v>11</v>
      </c>
      <c r="F100" s="28" t="s">
        <v>12</v>
      </c>
      <c r="G100" s="28" t="s">
        <v>13</v>
      </c>
      <c r="H100" s="28" t="s">
        <v>43</v>
      </c>
      <c r="I100" s="28" t="s">
        <v>44</v>
      </c>
      <c r="J100" s="28" t="s">
        <v>16</v>
      </c>
      <c r="K100" s="28" t="s">
        <v>44</v>
      </c>
      <c r="L100" s="28" t="s">
        <v>16</v>
      </c>
      <c r="M100" s="28" t="s">
        <v>19</v>
      </c>
    </row>
    <row r="101" spans="1:13" ht="15.75">
      <c r="A101" s="29"/>
      <c r="B101" s="30"/>
      <c r="C101" s="30"/>
      <c r="D101" s="31" t="s">
        <v>20</v>
      </c>
      <c r="E101" s="32"/>
      <c r="F101" s="10"/>
      <c r="G101" s="10"/>
      <c r="H101" s="32"/>
      <c r="I101" s="30"/>
      <c r="J101" s="10"/>
      <c r="K101" s="33">
        <v>342.21</v>
      </c>
      <c r="L101" s="10">
        <f aca="true" t="shared" si="15" ref="L101:L118">ROUNDDOWN(K101*M101,2)</f>
        <v>680.95</v>
      </c>
      <c r="M101" s="34">
        <f>1994.27/1002.21</f>
        <v>1.989872382035701</v>
      </c>
    </row>
    <row r="102" spans="1:13" ht="37.5">
      <c r="A102" s="35" t="s">
        <v>57</v>
      </c>
      <c r="B102" s="36"/>
      <c r="C102" s="36"/>
      <c r="D102" s="52" t="s">
        <v>46</v>
      </c>
      <c r="E102" s="32"/>
      <c r="F102" s="38"/>
      <c r="G102" s="10"/>
      <c r="H102" s="30">
        <v>1447</v>
      </c>
      <c r="I102" s="30">
        <v>60</v>
      </c>
      <c r="J102" s="10">
        <f aca="true" t="shared" si="16" ref="J102:J118">M102*I102</f>
        <v>119.39234292214206</v>
      </c>
      <c r="K102" s="33">
        <f aca="true" t="shared" si="17" ref="K102:K118">K101-I102</f>
        <v>282.21</v>
      </c>
      <c r="L102" s="10">
        <f t="shared" si="15"/>
        <v>561.56</v>
      </c>
      <c r="M102" s="34">
        <f aca="true" t="shared" si="18" ref="M102:M118">1994.27/1002.21</f>
        <v>1.989872382035701</v>
      </c>
    </row>
    <row r="103" spans="1:13" ht="37.5">
      <c r="A103" s="35" t="s">
        <v>58</v>
      </c>
      <c r="B103" s="39"/>
      <c r="C103" s="39"/>
      <c r="D103" s="52" t="s">
        <v>46</v>
      </c>
      <c r="E103" s="39"/>
      <c r="F103" s="40"/>
      <c r="G103" s="40"/>
      <c r="H103" s="30">
        <v>1450</v>
      </c>
      <c r="I103" s="39">
        <v>60</v>
      </c>
      <c r="J103" s="10">
        <f t="shared" si="16"/>
        <v>119.39234292214206</v>
      </c>
      <c r="K103" s="33">
        <f t="shared" si="17"/>
        <v>222.20999999999998</v>
      </c>
      <c r="L103" s="10">
        <f t="shared" si="15"/>
        <v>442.16</v>
      </c>
      <c r="M103" s="34">
        <f t="shared" si="18"/>
        <v>1.989872382035701</v>
      </c>
    </row>
    <row r="104" spans="1:13" ht="37.5">
      <c r="A104" s="35" t="s">
        <v>59</v>
      </c>
      <c r="B104" s="39"/>
      <c r="C104" s="41"/>
      <c r="D104" s="52" t="s">
        <v>46</v>
      </c>
      <c r="E104" s="42"/>
      <c r="F104" s="40"/>
      <c r="G104" s="43"/>
      <c r="H104" s="39">
        <v>1701</v>
      </c>
      <c r="I104" s="44">
        <v>30</v>
      </c>
      <c r="J104" s="10">
        <f t="shared" si="16"/>
        <v>59.69617146107103</v>
      </c>
      <c r="K104" s="33">
        <f t="shared" si="17"/>
        <v>192.20999999999998</v>
      </c>
      <c r="L104" s="10">
        <f t="shared" si="15"/>
        <v>382.47</v>
      </c>
      <c r="M104" s="34">
        <f t="shared" si="18"/>
        <v>1.989872382035701</v>
      </c>
    </row>
    <row r="105" spans="1:13" ht="37.5">
      <c r="A105" s="35" t="s">
        <v>60</v>
      </c>
      <c r="B105" s="30"/>
      <c r="C105" s="30"/>
      <c r="D105" s="52" t="s">
        <v>46</v>
      </c>
      <c r="E105" s="30"/>
      <c r="F105" s="45"/>
      <c r="G105" s="45"/>
      <c r="H105" s="30">
        <v>1702</v>
      </c>
      <c r="I105" s="46">
        <v>60</v>
      </c>
      <c r="J105" s="10">
        <f t="shared" si="16"/>
        <v>119.39234292214206</v>
      </c>
      <c r="K105" s="33">
        <f t="shared" si="17"/>
        <v>132.20999999999998</v>
      </c>
      <c r="L105" s="10">
        <f t="shared" si="15"/>
        <v>263.08</v>
      </c>
      <c r="M105" s="34">
        <f t="shared" si="18"/>
        <v>1.989872382035701</v>
      </c>
    </row>
    <row r="106" spans="1:13" ht="37.5">
      <c r="A106" s="35" t="s">
        <v>61</v>
      </c>
      <c r="B106" s="30"/>
      <c r="C106" s="30"/>
      <c r="D106" s="52" t="s">
        <v>46</v>
      </c>
      <c r="E106" s="30"/>
      <c r="F106" s="45"/>
      <c r="G106" s="45"/>
      <c r="H106" s="30">
        <v>1705</v>
      </c>
      <c r="I106" s="46">
        <v>60</v>
      </c>
      <c r="J106" s="10">
        <f t="shared" si="16"/>
        <v>119.39234292214206</v>
      </c>
      <c r="K106" s="33">
        <f t="shared" si="17"/>
        <v>72.20999999999998</v>
      </c>
      <c r="L106" s="10">
        <f t="shared" si="15"/>
        <v>143.68</v>
      </c>
      <c r="M106" s="34">
        <f t="shared" si="18"/>
        <v>1.989872382035701</v>
      </c>
    </row>
    <row r="107" spans="1:13" ht="15.75">
      <c r="A107" s="35"/>
      <c r="B107" s="30"/>
      <c r="C107" s="30"/>
      <c r="D107" s="37"/>
      <c r="E107" s="30"/>
      <c r="F107" s="45"/>
      <c r="G107" s="45"/>
      <c r="H107" s="30"/>
      <c r="I107" s="46"/>
      <c r="J107" s="10">
        <f t="shared" si="16"/>
        <v>0</v>
      </c>
      <c r="K107" s="33">
        <f t="shared" si="17"/>
        <v>72.20999999999998</v>
      </c>
      <c r="L107" s="10">
        <f t="shared" si="15"/>
        <v>143.68</v>
      </c>
      <c r="M107" s="34">
        <f t="shared" si="18"/>
        <v>1.989872382035701</v>
      </c>
    </row>
    <row r="108" spans="1:13" ht="15.75">
      <c r="A108" s="35"/>
      <c r="B108" s="30"/>
      <c r="C108" s="30"/>
      <c r="D108" s="37"/>
      <c r="E108" s="30"/>
      <c r="F108" s="45"/>
      <c r="G108" s="45"/>
      <c r="H108" s="30"/>
      <c r="I108" s="46"/>
      <c r="J108" s="10">
        <f t="shared" si="16"/>
        <v>0</v>
      </c>
      <c r="K108" s="33">
        <f t="shared" si="17"/>
        <v>72.20999999999998</v>
      </c>
      <c r="L108" s="10">
        <f t="shared" si="15"/>
        <v>143.68</v>
      </c>
      <c r="M108" s="34">
        <f t="shared" si="18"/>
        <v>1.989872382035701</v>
      </c>
    </row>
    <row r="109" spans="1:13" ht="15.75">
      <c r="A109" s="35"/>
      <c r="B109" s="30"/>
      <c r="C109" s="30"/>
      <c r="D109" s="37"/>
      <c r="E109" s="30"/>
      <c r="F109" s="45"/>
      <c r="G109" s="45"/>
      <c r="H109" s="30"/>
      <c r="I109" s="46"/>
      <c r="J109" s="10">
        <f t="shared" si="16"/>
        <v>0</v>
      </c>
      <c r="K109" s="33">
        <f t="shared" si="17"/>
        <v>72.20999999999998</v>
      </c>
      <c r="L109" s="10">
        <f t="shared" si="15"/>
        <v>143.68</v>
      </c>
      <c r="M109" s="34">
        <f t="shared" si="18"/>
        <v>1.989872382035701</v>
      </c>
    </row>
    <row r="110" spans="1:13" ht="15.75">
      <c r="A110" s="35"/>
      <c r="B110" s="30"/>
      <c r="C110" s="30"/>
      <c r="D110" s="37"/>
      <c r="E110" s="30"/>
      <c r="F110" s="45"/>
      <c r="G110" s="45"/>
      <c r="H110" s="30"/>
      <c r="I110" s="46"/>
      <c r="J110" s="10">
        <f t="shared" si="16"/>
        <v>0</v>
      </c>
      <c r="K110" s="33">
        <f t="shared" si="17"/>
        <v>72.20999999999998</v>
      </c>
      <c r="L110" s="10">
        <f t="shared" si="15"/>
        <v>143.68</v>
      </c>
      <c r="M110" s="34">
        <f t="shared" si="18"/>
        <v>1.989872382035701</v>
      </c>
    </row>
    <row r="111" spans="1:13" ht="15.75">
      <c r="A111" s="35"/>
      <c r="B111" s="30"/>
      <c r="C111" s="30"/>
      <c r="D111" s="35"/>
      <c r="E111" s="30"/>
      <c r="F111" s="45"/>
      <c r="G111" s="45"/>
      <c r="H111" s="30"/>
      <c r="I111" s="46"/>
      <c r="J111" s="10">
        <f t="shared" si="16"/>
        <v>0</v>
      </c>
      <c r="K111" s="33">
        <f t="shared" si="17"/>
        <v>72.20999999999998</v>
      </c>
      <c r="L111" s="10">
        <f t="shared" si="15"/>
        <v>143.68</v>
      </c>
      <c r="M111" s="34">
        <f t="shared" si="18"/>
        <v>1.989872382035701</v>
      </c>
    </row>
    <row r="112" spans="1:13" ht="15.75">
      <c r="A112" s="35"/>
      <c r="B112" s="30"/>
      <c r="C112" s="30"/>
      <c r="D112" s="35"/>
      <c r="E112" s="30"/>
      <c r="F112" s="45"/>
      <c r="G112" s="45"/>
      <c r="H112" s="30"/>
      <c r="I112" s="46"/>
      <c r="J112" s="10">
        <f t="shared" si="16"/>
        <v>0</v>
      </c>
      <c r="K112" s="33">
        <f t="shared" si="17"/>
        <v>72.20999999999998</v>
      </c>
      <c r="L112" s="10">
        <f t="shared" si="15"/>
        <v>143.68</v>
      </c>
      <c r="M112" s="34">
        <f t="shared" si="18"/>
        <v>1.989872382035701</v>
      </c>
    </row>
    <row r="113" spans="1:13" ht="15.75">
      <c r="A113" s="35"/>
      <c r="B113" s="30"/>
      <c r="C113" s="30"/>
      <c r="D113" s="35"/>
      <c r="E113" s="30"/>
      <c r="F113" s="45"/>
      <c r="G113" s="45"/>
      <c r="H113" s="30"/>
      <c r="I113" s="47"/>
      <c r="J113" s="10">
        <f t="shared" si="16"/>
        <v>0</v>
      </c>
      <c r="K113" s="33">
        <f t="shared" si="17"/>
        <v>72.20999999999998</v>
      </c>
      <c r="L113" s="10">
        <f t="shared" si="15"/>
        <v>143.68</v>
      </c>
      <c r="M113" s="34">
        <f t="shared" si="18"/>
        <v>1.989872382035701</v>
      </c>
    </row>
    <row r="114" spans="1:13" ht="15.75">
      <c r="A114" s="35"/>
      <c r="B114" s="30"/>
      <c r="C114" s="30"/>
      <c r="D114" s="35"/>
      <c r="E114" s="30"/>
      <c r="F114" s="45"/>
      <c r="G114" s="45"/>
      <c r="H114" s="30"/>
      <c r="I114" s="47"/>
      <c r="J114" s="10">
        <f t="shared" si="16"/>
        <v>0</v>
      </c>
      <c r="K114" s="33">
        <f t="shared" si="17"/>
        <v>72.20999999999998</v>
      </c>
      <c r="L114" s="10">
        <f t="shared" si="15"/>
        <v>143.68</v>
      </c>
      <c r="M114" s="34">
        <f t="shared" si="18"/>
        <v>1.989872382035701</v>
      </c>
    </row>
    <row r="115" spans="1:13" ht="15.75">
      <c r="A115" s="29"/>
      <c r="B115" s="30"/>
      <c r="C115" s="30"/>
      <c r="D115" s="35"/>
      <c r="E115" s="30"/>
      <c r="F115" s="45"/>
      <c r="G115" s="45"/>
      <c r="H115" s="30"/>
      <c r="I115" s="47"/>
      <c r="J115" s="10">
        <f t="shared" si="16"/>
        <v>0</v>
      </c>
      <c r="K115" s="33">
        <f t="shared" si="17"/>
        <v>72.20999999999998</v>
      </c>
      <c r="L115" s="10">
        <f t="shared" si="15"/>
        <v>143.68</v>
      </c>
      <c r="M115" s="34">
        <f t="shared" si="18"/>
        <v>1.989872382035701</v>
      </c>
    </row>
    <row r="116" spans="1:13" ht="15.75">
      <c r="A116" s="29"/>
      <c r="B116" s="30"/>
      <c r="C116" s="30"/>
      <c r="D116" s="35"/>
      <c r="E116" s="30"/>
      <c r="F116" s="45"/>
      <c r="G116" s="45"/>
      <c r="H116" s="30"/>
      <c r="I116" s="47"/>
      <c r="J116" s="10">
        <f t="shared" si="16"/>
        <v>0</v>
      </c>
      <c r="K116" s="33">
        <f t="shared" si="17"/>
        <v>72.20999999999998</v>
      </c>
      <c r="L116" s="10">
        <f t="shared" si="15"/>
        <v>143.68</v>
      </c>
      <c r="M116" s="34">
        <f t="shared" si="18"/>
        <v>1.989872382035701</v>
      </c>
    </row>
    <row r="117" spans="1:13" ht="15.75">
      <c r="A117" s="29"/>
      <c r="B117" s="30"/>
      <c r="C117" s="30"/>
      <c r="D117" s="35"/>
      <c r="E117" s="30"/>
      <c r="F117" s="45"/>
      <c r="G117" s="45"/>
      <c r="H117" s="30"/>
      <c r="I117" s="47"/>
      <c r="J117" s="10">
        <f t="shared" si="16"/>
        <v>0</v>
      </c>
      <c r="K117" s="33">
        <f t="shared" si="17"/>
        <v>72.20999999999998</v>
      </c>
      <c r="L117" s="10">
        <f t="shared" si="15"/>
        <v>143.68</v>
      </c>
      <c r="M117" s="34">
        <f t="shared" si="18"/>
        <v>1.989872382035701</v>
      </c>
    </row>
    <row r="118" spans="1:13" ht="15.75">
      <c r="A118" s="29"/>
      <c r="B118" s="30"/>
      <c r="C118" s="30"/>
      <c r="D118" s="35"/>
      <c r="E118" s="30"/>
      <c r="F118" s="45"/>
      <c r="G118" s="45"/>
      <c r="H118" s="30"/>
      <c r="I118" s="47"/>
      <c r="J118" s="10">
        <f t="shared" si="16"/>
        <v>0</v>
      </c>
      <c r="K118" s="48">
        <f t="shared" si="17"/>
        <v>72.20999999999998</v>
      </c>
      <c r="L118" s="10">
        <f t="shared" si="15"/>
        <v>143.68</v>
      </c>
      <c r="M118" s="34">
        <f t="shared" si="18"/>
        <v>1.989872382035701</v>
      </c>
    </row>
    <row r="119" spans="1:13" ht="18">
      <c r="A119" s="29"/>
      <c r="B119" s="30"/>
      <c r="C119" s="30"/>
      <c r="D119" s="35"/>
      <c r="E119" s="30"/>
      <c r="F119" s="45"/>
      <c r="G119" s="45"/>
      <c r="H119" s="30"/>
      <c r="I119" s="49">
        <f>SUM(I102:I118)</f>
        <v>270</v>
      </c>
      <c r="J119" s="50">
        <f>SUM(J102:J118)</f>
        <v>537.2655431496393</v>
      </c>
      <c r="K119" s="33"/>
      <c r="L119" s="10"/>
      <c r="M119" s="51"/>
    </row>
    <row r="121" spans="1:13" ht="15" customHeight="1">
      <c r="A121" s="83"/>
      <c r="B121" s="83"/>
      <c r="C121" s="83"/>
      <c r="D121" s="84" t="s">
        <v>42</v>
      </c>
      <c r="E121" s="84"/>
      <c r="F121" s="84"/>
      <c r="G121" s="84"/>
      <c r="H121" s="84"/>
      <c r="I121" s="84"/>
      <c r="J121" s="84"/>
      <c r="K121" s="26" t="s">
        <v>1</v>
      </c>
      <c r="L121" s="85">
        <v>2007</v>
      </c>
      <c r="M121" s="85"/>
    </row>
    <row r="122" spans="1:13" ht="15.75">
      <c r="A122" s="83"/>
      <c r="B122" s="83"/>
      <c r="C122" s="83"/>
      <c r="D122" s="84"/>
      <c r="E122" s="84"/>
      <c r="F122" s="84"/>
      <c r="G122" s="84"/>
      <c r="H122" s="84"/>
      <c r="I122" s="84"/>
      <c r="J122" s="84"/>
      <c r="K122" s="27" t="s">
        <v>2</v>
      </c>
      <c r="L122" s="85" t="s">
        <v>28</v>
      </c>
      <c r="M122" s="85"/>
    </row>
    <row r="123" spans="1:13" ht="15" customHeight="1">
      <c r="A123" s="86" t="s">
        <v>4</v>
      </c>
      <c r="B123" s="86" t="s">
        <v>5</v>
      </c>
      <c r="C123" s="86" t="s">
        <v>6</v>
      </c>
      <c r="D123" s="86" t="s">
        <v>7</v>
      </c>
      <c r="E123" s="87" t="s">
        <v>8</v>
      </c>
      <c r="F123" s="87"/>
      <c r="G123" s="87"/>
      <c r="H123" s="87" t="s">
        <v>9</v>
      </c>
      <c r="I123" s="87"/>
      <c r="J123" s="87"/>
      <c r="K123" s="87" t="s">
        <v>10</v>
      </c>
      <c r="L123" s="87"/>
      <c r="M123" s="87"/>
    </row>
    <row r="124" spans="1:13" ht="30">
      <c r="A124" s="86"/>
      <c r="B124" s="86"/>
      <c r="C124" s="86"/>
      <c r="D124" s="86"/>
      <c r="E124" s="28" t="s">
        <v>11</v>
      </c>
      <c r="F124" s="28" t="s">
        <v>12</v>
      </c>
      <c r="G124" s="28" t="s">
        <v>13</v>
      </c>
      <c r="H124" s="28" t="s">
        <v>43</v>
      </c>
      <c r="I124" s="28" t="s">
        <v>44</v>
      </c>
      <c r="J124" s="28" t="s">
        <v>16</v>
      </c>
      <c r="K124" s="28" t="s">
        <v>44</v>
      </c>
      <c r="L124" s="28" t="s">
        <v>16</v>
      </c>
      <c r="M124" s="28" t="s">
        <v>19</v>
      </c>
    </row>
    <row r="125" spans="1:13" ht="15.75">
      <c r="A125" s="29">
        <v>39253</v>
      </c>
      <c r="B125" s="30">
        <v>31339</v>
      </c>
      <c r="C125" s="30" t="s">
        <v>62</v>
      </c>
      <c r="D125" s="31" t="s">
        <v>20</v>
      </c>
      <c r="E125" s="30">
        <v>1500</v>
      </c>
      <c r="F125" s="45">
        <v>1.99</v>
      </c>
      <c r="G125" s="45">
        <v>2985</v>
      </c>
      <c r="H125" s="32"/>
      <c r="I125" s="30"/>
      <c r="J125" s="10"/>
      <c r="K125" s="33">
        <f>72.21+1500</f>
        <v>1572.21</v>
      </c>
      <c r="L125" s="10">
        <f aca="true" t="shared" si="19" ref="L125:L142">ROUNDDOWN(K125*M125,2)</f>
        <v>3128.68</v>
      </c>
      <c r="M125" s="34">
        <v>1.98998861475248</v>
      </c>
    </row>
    <row r="126" spans="1:13" ht="37.5">
      <c r="A126" s="35" t="s">
        <v>63</v>
      </c>
      <c r="B126" s="36"/>
      <c r="C126" s="36"/>
      <c r="D126" s="52" t="s">
        <v>46</v>
      </c>
      <c r="E126" s="32"/>
      <c r="F126" s="38"/>
      <c r="G126" s="10"/>
      <c r="H126" s="30">
        <v>1707</v>
      </c>
      <c r="I126" s="30">
        <v>60</v>
      </c>
      <c r="J126" s="10">
        <f aca="true" t="shared" si="20" ref="J126:J142">M126*I126</f>
        <v>119.39931688514879</v>
      </c>
      <c r="K126" s="33">
        <f aca="true" t="shared" si="21" ref="K126:K142">K125-I126</f>
        <v>1512.21</v>
      </c>
      <c r="L126" s="10">
        <f t="shared" si="19"/>
        <v>3009.28</v>
      </c>
      <c r="M126" s="34">
        <v>1.98998861475248</v>
      </c>
    </row>
    <row r="127" spans="1:13" ht="37.5">
      <c r="A127" s="35" t="s">
        <v>64</v>
      </c>
      <c r="B127" s="39"/>
      <c r="C127" s="39"/>
      <c r="D127" s="52" t="s">
        <v>46</v>
      </c>
      <c r="E127" s="39"/>
      <c r="F127" s="40"/>
      <c r="G127" s="40"/>
      <c r="H127" s="30">
        <v>1708</v>
      </c>
      <c r="I127" s="39">
        <v>60</v>
      </c>
      <c r="J127" s="10">
        <f t="shared" si="20"/>
        <v>119.39931688514879</v>
      </c>
      <c r="K127" s="33">
        <f t="shared" si="21"/>
        <v>1452.21</v>
      </c>
      <c r="L127" s="10">
        <f t="shared" si="19"/>
        <v>2889.88</v>
      </c>
      <c r="M127" s="34">
        <v>1.98998861475248</v>
      </c>
    </row>
    <row r="128" spans="1:13" ht="37.5">
      <c r="A128" s="35" t="s">
        <v>65</v>
      </c>
      <c r="B128" s="39"/>
      <c r="C128" s="41"/>
      <c r="D128" s="52" t="s">
        <v>46</v>
      </c>
      <c r="E128" s="42"/>
      <c r="F128" s="40"/>
      <c r="G128" s="43"/>
      <c r="H128" s="39">
        <v>1711</v>
      </c>
      <c r="I128" s="44">
        <v>60</v>
      </c>
      <c r="J128" s="10">
        <f t="shared" si="20"/>
        <v>119.39931688514879</v>
      </c>
      <c r="K128" s="33">
        <f t="shared" si="21"/>
        <v>1392.21</v>
      </c>
      <c r="L128" s="10">
        <f t="shared" si="19"/>
        <v>2770.48</v>
      </c>
      <c r="M128" s="34">
        <v>1.98998861475248</v>
      </c>
    </row>
    <row r="129" spans="1:13" ht="37.5">
      <c r="A129" s="35" t="s">
        <v>66</v>
      </c>
      <c r="B129" s="30"/>
      <c r="C129" s="30"/>
      <c r="D129" s="52" t="s">
        <v>46</v>
      </c>
      <c r="E129" s="30"/>
      <c r="F129" s="45"/>
      <c r="G129" s="45"/>
      <c r="H129" s="30">
        <v>1712</v>
      </c>
      <c r="I129" s="46">
        <v>38</v>
      </c>
      <c r="J129" s="10">
        <f t="shared" si="20"/>
        <v>75.61956736059423</v>
      </c>
      <c r="K129" s="33">
        <f t="shared" si="21"/>
        <v>1354.21</v>
      </c>
      <c r="L129" s="10">
        <f t="shared" si="19"/>
        <v>2694.86</v>
      </c>
      <c r="M129" s="34">
        <v>1.98998861475248</v>
      </c>
    </row>
    <row r="130" spans="1:13" ht="37.5">
      <c r="A130" s="35" t="s">
        <v>67</v>
      </c>
      <c r="B130" s="30"/>
      <c r="C130" s="30"/>
      <c r="D130" s="52" t="s">
        <v>46</v>
      </c>
      <c r="E130" s="30"/>
      <c r="F130" s="45"/>
      <c r="G130" s="45"/>
      <c r="H130" s="30">
        <v>1717</v>
      </c>
      <c r="I130" s="46">
        <v>60</v>
      </c>
      <c r="J130" s="10">
        <f t="shared" si="20"/>
        <v>119.39931688514879</v>
      </c>
      <c r="K130" s="33">
        <f t="shared" si="21"/>
        <v>1294.21</v>
      </c>
      <c r="L130" s="10">
        <f t="shared" si="19"/>
        <v>2575.46</v>
      </c>
      <c r="M130" s="34">
        <v>1.98998861475248</v>
      </c>
    </row>
    <row r="131" spans="1:13" ht="15.75">
      <c r="A131" s="35"/>
      <c r="B131" s="30"/>
      <c r="C131" s="30"/>
      <c r="D131" s="37"/>
      <c r="E131" s="30"/>
      <c r="F131" s="45"/>
      <c r="G131" s="45"/>
      <c r="H131" s="30"/>
      <c r="I131" s="46"/>
      <c r="J131" s="10">
        <f t="shared" si="20"/>
        <v>0</v>
      </c>
      <c r="K131" s="33">
        <f t="shared" si="21"/>
        <v>1294.21</v>
      </c>
      <c r="L131" s="10">
        <f t="shared" si="19"/>
        <v>2575.46</v>
      </c>
      <c r="M131" s="34">
        <v>1.98998861475248</v>
      </c>
    </row>
    <row r="132" spans="1:13" ht="15.75">
      <c r="A132" s="35"/>
      <c r="B132" s="30"/>
      <c r="C132" s="30"/>
      <c r="D132" s="37"/>
      <c r="E132" s="30"/>
      <c r="F132" s="45"/>
      <c r="G132" s="45"/>
      <c r="H132" s="30"/>
      <c r="I132" s="46"/>
      <c r="J132" s="10">
        <f t="shared" si="20"/>
        <v>0</v>
      </c>
      <c r="K132" s="33">
        <f t="shared" si="21"/>
        <v>1294.21</v>
      </c>
      <c r="L132" s="10">
        <f t="shared" si="19"/>
        <v>2575.46</v>
      </c>
      <c r="M132" s="34">
        <v>1.98998861475248</v>
      </c>
    </row>
    <row r="133" spans="1:13" ht="15.75">
      <c r="A133" s="35"/>
      <c r="B133" s="30"/>
      <c r="C133" s="30"/>
      <c r="D133" s="37"/>
      <c r="E133" s="30"/>
      <c r="F133" s="45"/>
      <c r="G133" s="45"/>
      <c r="H133" s="30"/>
      <c r="I133" s="46"/>
      <c r="J133" s="10">
        <f t="shared" si="20"/>
        <v>0</v>
      </c>
      <c r="K133" s="33">
        <f t="shared" si="21"/>
        <v>1294.21</v>
      </c>
      <c r="L133" s="10">
        <f t="shared" si="19"/>
        <v>2575.46</v>
      </c>
      <c r="M133" s="34">
        <v>1.98998861475248</v>
      </c>
    </row>
    <row r="134" spans="1:13" ht="15.75">
      <c r="A134" s="35"/>
      <c r="B134" s="30"/>
      <c r="C134" s="30"/>
      <c r="D134" s="37"/>
      <c r="E134" s="30"/>
      <c r="F134" s="45"/>
      <c r="G134" s="45"/>
      <c r="H134" s="30"/>
      <c r="I134" s="46"/>
      <c r="J134" s="10">
        <f t="shared" si="20"/>
        <v>0</v>
      </c>
      <c r="K134" s="33">
        <f t="shared" si="21"/>
        <v>1294.21</v>
      </c>
      <c r="L134" s="10">
        <f t="shared" si="19"/>
        <v>2575.46</v>
      </c>
      <c r="M134" s="34">
        <v>1.98998861475248</v>
      </c>
    </row>
    <row r="135" spans="1:13" ht="15.75">
      <c r="A135" s="35"/>
      <c r="B135" s="30"/>
      <c r="C135" s="30"/>
      <c r="D135" s="35"/>
      <c r="E135" s="30"/>
      <c r="F135" s="45"/>
      <c r="G135" s="45"/>
      <c r="H135" s="30"/>
      <c r="I135" s="46"/>
      <c r="J135" s="10">
        <f t="shared" si="20"/>
        <v>0</v>
      </c>
      <c r="K135" s="33">
        <f t="shared" si="21"/>
        <v>1294.21</v>
      </c>
      <c r="L135" s="10">
        <f t="shared" si="19"/>
        <v>2575.46</v>
      </c>
      <c r="M135" s="34">
        <v>1.98998861475248</v>
      </c>
    </row>
    <row r="136" spans="1:13" ht="15.75">
      <c r="A136" s="35"/>
      <c r="B136" s="30"/>
      <c r="C136" s="30"/>
      <c r="D136" s="35"/>
      <c r="E136" s="30"/>
      <c r="F136" s="45"/>
      <c r="G136" s="45"/>
      <c r="H136" s="30"/>
      <c r="I136" s="46"/>
      <c r="J136" s="10">
        <f t="shared" si="20"/>
        <v>0</v>
      </c>
      <c r="K136" s="33">
        <f t="shared" si="21"/>
        <v>1294.21</v>
      </c>
      <c r="L136" s="10">
        <f t="shared" si="19"/>
        <v>2575.46</v>
      </c>
      <c r="M136" s="34">
        <v>1.98998861475248</v>
      </c>
    </row>
    <row r="137" spans="1:13" ht="15.75">
      <c r="A137" s="35"/>
      <c r="B137" s="30"/>
      <c r="C137" s="30"/>
      <c r="D137" s="35"/>
      <c r="E137" s="30"/>
      <c r="F137" s="45"/>
      <c r="G137" s="45"/>
      <c r="H137" s="30"/>
      <c r="I137" s="47"/>
      <c r="J137" s="10">
        <f t="shared" si="20"/>
        <v>0</v>
      </c>
      <c r="K137" s="33">
        <f t="shared" si="21"/>
        <v>1294.21</v>
      </c>
      <c r="L137" s="10">
        <f t="shared" si="19"/>
        <v>2575.46</v>
      </c>
      <c r="M137" s="34">
        <v>1.98998861475248</v>
      </c>
    </row>
    <row r="138" spans="1:13" ht="15.75">
      <c r="A138" s="35"/>
      <c r="B138" s="30"/>
      <c r="C138" s="30"/>
      <c r="D138" s="35"/>
      <c r="E138" s="30"/>
      <c r="F138" s="45"/>
      <c r="G138" s="45"/>
      <c r="H138" s="30"/>
      <c r="I138" s="47"/>
      <c r="J138" s="10">
        <f t="shared" si="20"/>
        <v>0</v>
      </c>
      <c r="K138" s="33">
        <f t="shared" si="21"/>
        <v>1294.21</v>
      </c>
      <c r="L138" s="10">
        <f t="shared" si="19"/>
        <v>2575.46</v>
      </c>
      <c r="M138" s="34">
        <v>1.98998861475248</v>
      </c>
    </row>
    <row r="139" spans="1:13" ht="15.75">
      <c r="A139" s="29"/>
      <c r="B139" s="30"/>
      <c r="C139" s="30"/>
      <c r="D139" s="35"/>
      <c r="E139" s="30"/>
      <c r="F139" s="45"/>
      <c r="G139" s="45"/>
      <c r="H139" s="30"/>
      <c r="I139" s="47"/>
      <c r="J139" s="10">
        <f t="shared" si="20"/>
        <v>0</v>
      </c>
      <c r="K139" s="33">
        <f t="shared" si="21"/>
        <v>1294.21</v>
      </c>
      <c r="L139" s="10">
        <f t="shared" si="19"/>
        <v>2575.46</v>
      </c>
      <c r="M139" s="34">
        <v>1.98998861475248</v>
      </c>
    </row>
    <row r="140" spans="1:13" ht="15.75">
      <c r="A140" s="29"/>
      <c r="B140" s="30"/>
      <c r="C140" s="30"/>
      <c r="D140" s="35"/>
      <c r="E140" s="30"/>
      <c r="F140" s="45"/>
      <c r="G140" s="45"/>
      <c r="H140" s="30"/>
      <c r="I140" s="47"/>
      <c r="J140" s="10">
        <f t="shared" si="20"/>
        <v>0</v>
      </c>
      <c r="K140" s="33">
        <f t="shared" si="21"/>
        <v>1294.21</v>
      </c>
      <c r="L140" s="10">
        <f t="shared" si="19"/>
        <v>2575.46</v>
      </c>
      <c r="M140" s="34">
        <v>1.98998861475248</v>
      </c>
    </row>
    <row r="141" spans="1:13" ht="15.75">
      <c r="A141" s="29"/>
      <c r="B141" s="30"/>
      <c r="C141" s="30"/>
      <c r="D141" s="35"/>
      <c r="E141" s="30"/>
      <c r="F141" s="45"/>
      <c r="G141" s="45"/>
      <c r="H141" s="30"/>
      <c r="I141" s="47"/>
      <c r="J141" s="10">
        <f t="shared" si="20"/>
        <v>0</v>
      </c>
      <c r="K141" s="33">
        <f t="shared" si="21"/>
        <v>1294.21</v>
      </c>
      <c r="L141" s="10">
        <f t="shared" si="19"/>
        <v>2575.46</v>
      </c>
      <c r="M141" s="34">
        <v>1.98998861475248</v>
      </c>
    </row>
    <row r="142" spans="1:13" ht="15.75">
      <c r="A142" s="29"/>
      <c r="B142" s="30"/>
      <c r="C142" s="30"/>
      <c r="D142" s="35"/>
      <c r="E142" s="30"/>
      <c r="F142" s="45"/>
      <c r="G142" s="45"/>
      <c r="H142" s="30"/>
      <c r="I142" s="47"/>
      <c r="J142" s="10">
        <f t="shared" si="20"/>
        <v>0</v>
      </c>
      <c r="K142" s="48">
        <f t="shared" si="21"/>
        <v>1294.21</v>
      </c>
      <c r="L142" s="10">
        <f t="shared" si="19"/>
        <v>2575.46</v>
      </c>
      <c r="M142" s="34">
        <v>1.98998861475248</v>
      </c>
    </row>
    <row r="143" spans="1:13" ht="18">
      <c r="A143" s="29"/>
      <c r="B143" s="30"/>
      <c r="C143" s="30"/>
      <c r="D143" s="35"/>
      <c r="E143" s="30"/>
      <c r="F143" s="45"/>
      <c r="G143" s="45"/>
      <c r="H143" s="30"/>
      <c r="I143" s="49">
        <f>SUM(I126:I142)</f>
        <v>278</v>
      </c>
      <c r="J143" s="50">
        <f>SUM(J126:J142)</f>
        <v>553.2168349011894</v>
      </c>
      <c r="K143" s="33"/>
      <c r="L143" s="10"/>
      <c r="M143" s="51"/>
    </row>
    <row r="145" spans="1:13" ht="15" customHeight="1">
      <c r="A145" s="83"/>
      <c r="B145" s="83"/>
      <c r="C145" s="83"/>
      <c r="D145" s="84" t="s">
        <v>42</v>
      </c>
      <c r="E145" s="84"/>
      <c r="F145" s="84"/>
      <c r="G145" s="84"/>
      <c r="H145" s="84"/>
      <c r="I145" s="84"/>
      <c r="J145" s="84"/>
      <c r="K145" s="26" t="s">
        <v>1</v>
      </c>
      <c r="L145" s="85">
        <v>2007</v>
      </c>
      <c r="M145" s="85"/>
    </row>
    <row r="146" spans="1:13" ht="15.75">
      <c r="A146" s="83"/>
      <c r="B146" s="83"/>
      <c r="C146" s="83"/>
      <c r="D146" s="84"/>
      <c r="E146" s="84"/>
      <c r="F146" s="84"/>
      <c r="G146" s="84"/>
      <c r="H146" s="84"/>
      <c r="I146" s="84"/>
      <c r="J146" s="84"/>
      <c r="K146" s="27" t="s">
        <v>2</v>
      </c>
      <c r="L146" s="85" t="s">
        <v>29</v>
      </c>
      <c r="M146" s="85"/>
    </row>
    <row r="147" spans="1:13" ht="15" customHeight="1">
      <c r="A147" s="86" t="s">
        <v>4</v>
      </c>
      <c r="B147" s="86" t="s">
        <v>5</v>
      </c>
      <c r="C147" s="86" t="s">
        <v>6</v>
      </c>
      <c r="D147" s="86" t="s">
        <v>7</v>
      </c>
      <c r="E147" s="87" t="s">
        <v>8</v>
      </c>
      <c r="F147" s="87"/>
      <c r="G147" s="87"/>
      <c r="H147" s="87" t="s">
        <v>9</v>
      </c>
      <c r="I147" s="87"/>
      <c r="J147" s="87"/>
      <c r="K147" s="87" t="s">
        <v>10</v>
      </c>
      <c r="L147" s="87"/>
      <c r="M147" s="87"/>
    </row>
    <row r="148" spans="1:13" ht="30">
      <c r="A148" s="86"/>
      <c r="B148" s="86"/>
      <c r="C148" s="86"/>
      <c r="D148" s="86"/>
      <c r="E148" s="28" t="s">
        <v>11</v>
      </c>
      <c r="F148" s="28" t="s">
        <v>12</v>
      </c>
      <c r="G148" s="28" t="s">
        <v>13</v>
      </c>
      <c r="H148" s="28" t="s">
        <v>43</v>
      </c>
      <c r="I148" s="28" t="s">
        <v>44</v>
      </c>
      <c r="J148" s="28" t="s">
        <v>16</v>
      </c>
      <c r="K148" s="28" t="s">
        <v>44</v>
      </c>
      <c r="L148" s="28" t="s">
        <v>16</v>
      </c>
      <c r="M148" s="28" t="s">
        <v>19</v>
      </c>
    </row>
    <row r="149" spans="1:13" ht="15.75">
      <c r="A149" s="29"/>
      <c r="B149" s="30"/>
      <c r="C149" s="30"/>
      <c r="D149" s="31" t="s">
        <v>20</v>
      </c>
      <c r="E149" s="30"/>
      <c r="F149" s="45"/>
      <c r="G149" s="45"/>
      <c r="H149" s="32"/>
      <c r="I149" s="30"/>
      <c r="J149" s="10"/>
      <c r="K149" s="33">
        <v>1294.21</v>
      </c>
      <c r="L149" s="10">
        <f aca="true" t="shared" si="22" ref="L149:L166">ROUNDDOWN(K149*M149,2)</f>
        <v>2575.46</v>
      </c>
      <c r="M149" s="34">
        <v>1.98998861475248</v>
      </c>
    </row>
    <row r="150" spans="1:13" ht="37.5">
      <c r="A150" s="35"/>
      <c r="B150" s="36"/>
      <c r="C150" s="36"/>
      <c r="D150" s="52" t="s">
        <v>46</v>
      </c>
      <c r="E150" s="32"/>
      <c r="F150" s="38"/>
      <c r="G150" s="10"/>
      <c r="H150" s="30">
        <v>1301</v>
      </c>
      <c r="I150" s="30">
        <v>60</v>
      </c>
      <c r="J150" s="10">
        <f aca="true" t="shared" si="23" ref="J150:J166">M150*I150</f>
        <v>119.39931688514879</v>
      </c>
      <c r="K150" s="33">
        <f aca="true" t="shared" si="24" ref="K150:K166">K149-I150</f>
        <v>1234.21</v>
      </c>
      <c r="L150" s="10">
        <f t="shared" si="22"/>
        <v>2456.06</v>
      </c>
      <c r="M150" s="34">
        <v>1.98998861475248</v>
      </c>
    </row>
    <row r="151" spans="1:13" ht="37.5">
      <c r="A151" s="35" t="s">
        <v>68</v>
      </c>
      <c r="B151" s="39"/>
      <c r="C151" s="39"/>
      <c r="D151" s="52" t="s">
        <v>46</v>
      </c>
      <c r="E151" s="39"/>
      <c r="F151" s="40"/>
      <c r="G151" s="40"/>
      <c r="H151" s="30">
        <v>1721</v>
      </c>
      <c r="I151" s="39">
        <v>51</v>
      </c>
      <c r="J151" s="10">
        <f t="shared" si="23"/>
        <v>101.48941935237647</v>
      </c>
      <c r="K151" s="33">
        <f t="shared" si="24"/>
        <v>1183.21</v>
      </c>
      <c r="L151" s="10">
        <f t="shared" si="22"/>
        <v>2354.57</v>
      </c>
      <c r="M151" s="34">
        <v>1.98998861475248</v>
      </c>
    </row>
    <row r="152" spans="1:13" ht="37.5">
      <c r="A152" s="35" t="s">
        <v>69</v>
      </c>
      <c r="B152" s="39"/>
      <c r="C152" s="41"/>
      <c r="D152" s="52" t="s">
        <v>46</v>
      </c>
      <c r="E152" s="42"/>
      <c r="F152" s="40"/>
      <c r="G152" s="43"/>
      <c r="H152" s="39">
        <v>1725</v>
      </c>
      <c r="I152" s="44">
        <v>60</v>
      </c>
      <c r="J152" s="10">
        <f t="shared" si="23"/>
        <v>119.39931688514879</v>
      </c>
      <c r="K152" s="33">
        <f t="shared" si="24"/>
        <v>1123.21</v>
      </c>
      <c r="L152" s="10">
        <f t="shared" si="22"/>
        <v>2235.17</v>
      </c>
      <c r="M152" s="34">
        <v>1.98998861475248</v>
      </c>
    </row>
    <row r="153" spans="1:13" ht="37.5">
      <c r="A153" s="35" t="s">
        <v>70</v>
      </c>
      <c r="B153" s="30"/>
      <c r="C153" s="30"/>
      <c r="D153" s="52" t="s">
        <v>46</v>
      </c>
      <c r="E153" s="30"/>
      <c r="F153" s="45"/>
      <c r="G153" s="45"/>
      <c r="H153" s="30">
        <v>1730</v>
      </c>
      <c r="I153" s="46">
        <v>60</v>
      </c>
      <c r="J153" s="10">
        <f t="shared" si="23"/>
        <v>119.39931688514879</v>
      </c>
      <c r="K153" s="33">
        <f t="shared" si="24"/>
        <v>1063.21</v>
      </c>
      <c r="L153" s="10">
        <f t="shared" si="22"/>
        <v>2115.77</v>
      </c>
      <c r="M153" s="34">
        <v>1.98998861475248</v>
      </c>
    </row>
    <row r="154" spans="1:13" ht="18.75">
      <c r="A154" s="35"/>
      <c r="B154" s="30"/>
      <c r="C154" s="30"/>
      <c r="D154" s="52"/>
      <c r="E154" s="30"/>
      <c r="F154" s="45"/>
      <c r="G154" s="45"/>
      <c r="H154" s="30"/>
      <c r="I154" s="46"/>
      <c r="J154" s="10">
        <f t="shared" si="23"/>
        <v>0</v>
      </c>
      <c r="K154" s="33">
        <f t="shared" si="24"/>
        <v>1063.21</v>
      </c>
      <c r="L154" s="10">
        <f t="shared" si="22"/>
        <v>2115.77</v>
      </c>
      <c r="M154" s="34">
        <v>1.98998861475248</v>
      </c>
    </row>
    <row r="155" spans="1:13" ht="15.75">
      <c r="A155" s="35"/>
      <c r="B155" s="30"/>
      <c r="C155" s="30"/>
      <c r="D155" s="37"/>
      <c r="E155" s="30"/>
      <c r="F155" s="45"/>
      <c r="G155" s="45"/>
      <c r="H155" s="30"/>
      <c r="I155" s="46"/>
      <c r="J155" s="10">
        <f t="shared" si="23"/>
        <v>0</v>
      </c>
      <c r="K155" s="33">
        <f t="shared" si="24"/>
        <v>1063.21</v>
      </c>
      <c r="L155" s="10">
        <f t="shared" si="22"/>
        <v>2115.77</v>
      </c>
      <c r="M155" s="34">
        <v>1.98998861475248</v>
      </c>
    </row>
    <row r="156" spans="1:13" ht="15.75">
      <c r="A156" s="35"/>
      <c r="B156" s="30"/>
      <c r="C156" s="30"/>
      <c r="D156" s="37"/>
      <c r="E156" s="30"/>
      <c r="F156" s="45"/>
      <c r="G156" s="45"/>
      <c r="H156" s="30"/>
      <c r="I156" s="46"/>
      <c r="J156" s="10">
        <f t="shared" si="23"/>
        <v>0</v>
      </c>
      <c r="K156" s="33">
        <f t="shared" si="24"/>
        <v>1063.21</v>
      </c>
      <c r="L156" s="10">
        <f t="shared" si="22"/>
        <v>2115.77</v>
      </c>
      <c r="M156" s="34">
        <v>1.98998861475248</v>
      </c>
    </row>
    <row r="157" spans="1:13" ht="15.75">
      <c r="A157" s="35"/>
      <c r="B157" s="30"/>
      <c r="C157" s="30"/>
      <c r="D157" s="37"/>
      <c r="E157" s="30"/>
      <c r="F157" s="45"/>
      <c r="G157" s="45"/>
      <c r="H157" s="30"/>
      <c r="I157" s="46"/>
      <c r="J157" s="10">
        <f t="shared" si="23"/>
        <v>0</v>
      </c>
      <c r="K157" s="33">
        <f t="shared" si="24"/>
        <v>1063.21</v>
      </c>
      <c r="L157" s="10">
        <f t="shared" si="22"/>
        <v>2115.77</v>
      </c>
      <c r="M157" s="34">
        <v>1.98998861475248</v>
      </c>
    </row>
    <row r="158" spans="1:13" ht="15.75">
      <c r="A158" s="35"/>
      <c r="B158" s="30"/>
      <c r="C158" s="30"/>
      <c r="D158" s="37"/>
      <c r="E158" s="30"/>
      <c r="F158" s="45"/>
      <c r="G158" s="45"/>
      <c r="H158" s="30"/>
      <c r="I158" s="46"/>
      <c r="J158" s="10">
        <f t="shared" si="23"/>
        <v>0</v>
      </c>
      <c r="K158" s="33">
        <f t="shared" si="24"/>
        <v>1063.21</v>
      </c>
      <c r="L158" s="10">
        <f t="shared" si="22"/>
        <v>2115.77</v>
      </c>
      <c r="M158" s="34">
        <v>1.98998861475248</v>
      </c>
    </row>
    <row r="159" spans="1:13" ht="15.75">
      <c r="A159" s="35"/>
      <c r="B159" s="30"/>
      <c r="C159" s="30"/>
      <c r="D159" s="35"/>
      <c r="E159" s="30"/>
      <c r="F159" s="45"/>
      <c r="G159" s="45"/>
      <c r="H159" s="30"/>
      <c r="I159" s="46"/>
      <c r="J159" s="10">
        <f t="shared" si="23"/>
        <v>0</v>
      </c>
      <c r="K159" s="33">
        <f t="shared" si="24"/>
        <v>1063.21</v>
      </c>
      <c r="L159" s="10">
        <f t="shared" si="22"/>
        <v>2115.77</v>
      </c>
      <c r="M159" s="34">
        <v>1.98998861475248</v>
      </c>
    </row>
    <row r="160" spans="1:13" ht="15.75">
      <c r="A160" s="35"/>
      <c r="B160" s="30"/>
      <c r="C160" s="30"/>
      <c r="D160" s="35"/>
      <c r="E160" s="30"/>
      <c r="F160" s="45"/>
      <c r="G160" s="45"/>
      <c r="H160" s="30"/>
      <c r="I160" s="46"/>
      <c r="J160" s="10">
        <f t="shared" si="23"/>
        <v>0</v>
      </c>
      <c r="K160" s="33">
        <f t="shared" si="24"/>
        <v>1063.21</v>
      </c>
      <c r="L160" s="10">
        <f t="shared" si="22"/>
        <v>2115.77</v>
      </c>
      <c r="M160" s="34">
        <v>1.98998861475248</v>
      </c>
    </row>
    <row r="161" spans="1:13" ht="15.75">
      <c r="A161" s="35"/>
      <c r="B161" s="30"/>
      <c r="C161" s="30"/>
      <c r="D161" s="35"/>
      <c r="E161" s="30"/>
      <c r="F161" s="45"/>
      <c r="G161" s="45"/>
      <c r="H161" s="30"/>
      <c r="I161" s="47"/>
      <c r="J161" s="10">
        <f t="shared" si="23"/>
        <v>0</v>
      </c>
      <c r="K161" s="33">
        <f t="shared" si="24"/>
        <v>1063.21</v>
      </c>
      <c r="L161" s="10">
        <f t="shared" si="22"/>
        <v>2115.77</v>
      </c>
      <c r="M161" s="34">
        <v>1.98998861475248</v>
      </c>
    </row>
    <row r="162" spans="1:13" ht="15.75">
      <c r="A162" s="35"/>
      <c r="B162" s="30"/>
      <c r="C162" s="30"/>
      <c r="D162" s="35"/>
      <c r="E162" s="30"/>
      <c r="F162" s="45"/>
      <c r="G162" s="45"/>
      <c r="H162" s="30"/>
      <c r="I162" s="47"/>
      <c r="J162" s="10">
        <f t="shared" si="23"/>
        <v>0</v>
      </c>
      <c r="K162" s="33">
        <f t="shared" si="24"/>
        <v>1063.21</v>
      </c>
      <c r="L162" s="10">
        <f t="shared" si="22"/>
        <v>2115.77</v>
      </c>
      <c r="M162" s="34">
        <v>1.98998861475248</v>
      </c>
    </row>
    <row r="163" spans="1:13" ht="15.75">
      <c r="A163" s="29"/>
      <c r="B163" s="30"/>
      <c r="C163" s="30"/>
      <c r="D163" s="35"/>
      <c r="E163" s="30"/>
      <c r="F163" s="45"/>
      <c r="G163" s="45"/>
      <c r="H163" s="30"/>
      <c r="I163" s="47"/>
      <c r="J163" s="10">
        <f t="shared" si="23"/>
        <v>0</v>
      </c>
      <c r="K163" s="33">
        <f t="shared" si="24"/>
        <v>1063.21</v>
      </c>
      <c r="L163" s="10">
        <f t="shared" si="22"/>
        <v>2115.77</v>
      </c>
      <c r="M163" s="34">
        <v>1.98998861475248</v>
      </c>
    </row>
    <row r="164" spans="1:13" ht="15.75">
      <c r="A164" s="29"/>
      <c r="B164" s="30"/>
      <c r="C164" s="30"/>
      <c r="D164" s="35"/>
      <c r="E164" s="30"/>
      <c r="F164" s="45"/>
      <c r="G164" s="45"/>
      <c r="H164" s="30"/>
      <c r="I164" s="47"/>
      <c r="J164" s="10">
        <f t="shared" si="23"/>
        <v>0</v>
      </c>
      <c r="K164" s="33">
        <f t="shared" si="24"/>
        <v>1063.21</v>
      </c>
      <c r="L164" s="10">
        <f t="shared" si="22"/>
        <v>2115.77</v>
      </c>
      <c r="M164" s="34">
        <v>1.98998861475248</v>
      </c>
    </row>
    <row r="165" spans="1:13" ht="15.75">
      <c r="A165" s="29"/>
      <c r="B165" s="30"/>
      <c r="C165" s="30"/>
      <c r="D165" s="35"/>
      <c r="E165" s="30"/>
      <c r="F165" s="45"/>
      <c r="G165" s="45"/>
      <c r="H165" s="30"/>
      <c r="I165" s="47"/>
      <c r="J165" s="10">
        <f t="shared" si="23"/>
        <v>0</v>
      </c>
      <c r="K165" s="33">
        <f t="shared" si="24"/>
        <v>1063.21</v>
      </c>
      <c r="L165" s="10">
        <f t="shared" si="22"/>
        <v>2115.77</v>
      </c>
      <c r="M165" s="34">
        <v>1.98998861475248</v>
      </c>
    </row>
    <row r="166" spans="1:13" ht="15.75">
      <c r="A166" s="29"/>
      <c r="B166" s="30"/>
      <c r="C166" s="30"/>
      <c r="D166" s="35"/>
      <c r="E166" s="30"/>
      <c r="F166" s="45"/>
      <c r="G166" s="45"/>
      <c r="H166" s="30"/>
      <c r="I166" s="47"/>
      <c r="J166" s="10">
        <f t="shared" si="23"/>
        <v>0</v>
      </c>
      <c r="K166" s="48">
        <f t="shared" si="24"/>
        <v>1063.21</v>
      </c>
      <c r="L166" s="10">
        <f t="shared" si="22"/>
        <v>2115.77</v>
      </c>
      <c r="M166" s="34">
        <v>1.98998861475248</v>
      </c>
    </row>
    <row r="167" spans="1:13" ht="18">
      <c r="A167" s="29"/>
      <c r="B167" s="30"/>
      <c r="C167" s="30"/>
      <c r="D167" s="35"/>
      <c r="E167" s="30"/>
      <c r="F167" s="45"/>
      <c r="G167" s="45"/>
      <c r="H167" s="30"/>
      <c r="I167" s="49">
        <f>SUM(I150:I166)</f>
        <v>231</v>
      </c>
      <c r="J167" s="50">
        <f>SUM(J150:J166)</f>
        <v>459.68737000782284</v>
      </c>
      <c r="K167" s="33"/>
      <c r="L167" s="10"/>
      <c r="M167" s="51"/>
    </row>
    <row r="169" spans="1:13" ht="15" customHeight="1">
      <c r="A169" s="83"/>
      <c r="B169" s="83"/>
      <c r="C169" s="83"/>
      <c r="D169" s="84" t="s">
        <v>42</v>
      </c>
      <c r="E169" s="84"/>
      <c r="F169" s="84"/>
      <c r="G169" s="84"/>
      <c r="H169" s="84"/>
      <c r="I169" s="84"/>
      <c r="J169" s="84"/>
      <c r="K169" s="26" t="s">
        <v>1</v>
      </c>
      <c r="L169" s="85">
        <v>2007</v>
      </c>
      <c r="M169" s="85"/>
    </row>
    <row r="170" spans="1:13" ht="15.75">
      <c r="A170" s="83"/>
      <c r="B170" s="83"/>
      <c r="C170" s="83"/>
      <c r="D170" s="84"/>
      <c r="E170" s="84"/>
      <c r="F170" s="84"/>
      <c r="G170" s="84"/>
      <c r="H170" s="84"/>
      <c r="I170" s="84"/>
      <c r="J170" s="84"/>
      <c r="K170" s="27" t="s">
        <v>2</v>
      </c>
      <c r="L170" s="85" t="s">
        <v>30</v>
      </c>
      <c r="M170" s="85"/>
    </row>
    <row r="171" spans="1:13" ht="15" customHeight="1">
      <c r="A171" s="86" t="s">
        <v>4</v>
      </c>
      <c r="B171" s="86" t="s">
        <v>5</v>
      </c>
      <c r="C171" s="86" t="s">
        <v>6</v>
      </c>
      <c r="D171" s="86" t="s">
        <v>7</v>
      </c>
      <c r="E171" s="87" t="s">
        <v>8</v>
      </c>
      <c r="F171" s="87"/>
      <c r="G171" s="87"/>
      <c r="H171" s="87" t="s">
        <v>9</v>
      </c>
      <c r="I171" s="87"/>
      <c r="J171" s="87"/>
      <c r="K171" s="87" t="s">
        <v>10</v>
      </c>
      <c r="L171" s="87"/>
      <c r="M171" s="87"/>
    </row>
    <row r="172" spans="1:13" ht="30">
      <c r="A172" s="86"/>
      <c r="B172" s="86"/>
      <c r="C172" s="86"/>
      <c r="D172" s="86"/>
      <c r="E172" s="28" t="s">
        <v>11</v>
      </c>
      <c r="F172" s="28" t="s">
        <v>12</v>
      </c>
      <c r="G172" s="28" t="s">
        <v>13</v>
      </c>
      <c r="H172" s="28" t="s">
        <v>43</v>
      </c>
      <c r="I172" s="28" t="s">
        <v>44</v>
      </c>
      <c r="J172" s="28" t="s">
        <v>16</v>
      </c>
      <c r="K172" s="28" t="s">
        <v>44</v>
      </c>
      <c r="L172" s="28" t="s">
        <v>16</v>
      </c>
      <c r="M172" s="28" t="s">
        <v>19</v>
      </c>
    </row>
    <row r="173" spans="1:13" ht="15.75">
      <c r="A173" s="29"/>
      <c r="B173" s="30"/>
      <c r="C173" s="30"/>
      <c r="D173" s="31" t="s">
        <v>20</v>
      </c>
      <c r="E173" s="30"/>
      <c r="F173" s="45"/>
      <c r="G173" s="45"/>
      <c r="H173" s="32"/>
      <c r="I173" s="30"/>
      <c r="J173" s="10"/>
      <c r="K173" s="33">
        <v>1063.21</v>
      </c>
      <c r="L173" s="10">
        <f aca="true" t="shared" si="25" ref="L173:L190">ROUNDDOWN(K173*M173,2)</f>
        <v>2115.77</v>
      </c>
      <c r="M173" s="34">
        <v>1.98998861475248</v>
      </c>
    </row>
    <row r="174" spans="1:13" ht="37.5">
      <c r="A174" s="35" t="s">
        <v>71</v>
      </c>
      <c r="B174" s="36"/>
      <c r="C174" s="36"/>
      <c r="D174" s="52" t="s">
        <v>46</v>
      </c>
      <c r="E174" s="32"/>
      <c r="F174" s="38"/>
      <c r="G174" s="10"/>
      <c r="H174" s="30">
        <v>1732</v>
      </c>
      <c r="I174" s="30">
        <v>60</v>
      </c>
      <c r="J174" s="10">
        <f aca="true" t="shared" si="26" ref="J174:J190">M174*I174</f>
        <v>119.39931688514879</v>
      </c>
      <c r="K174" s="33">
        <f aca="true" t="shared" si="27" ref="K174:K190">K173-I174</f>
        <v>1003.21</v>
      </c>
      <c r="L174" s="10">
        <f t="shared" si="25"/>
        <v>1996.37</v>
      </c>
      <c r="M174" s="34">
        <v>1.98998861475248</v>
      </c>
    </row>
    <row r="175" spans="1:13" ht="37.5">
      <c r="A175" s="35" t="s">
        <v>72</v>
      </c>
      <c r="B175" s="39"/>
      <c r="C175" s="39"/>
      <c r="D175" s="52" t="s">
        <v>46</v>
      </c>
      <c r="E175" s="39"/>
      <c r="F175" s="40"/>
      <c r="G175" s="40"/>
      <c r="H175" s="30">
        <v>1734</v>
      </c>
      <c r="I175" s="39">
        <v>60</v>
      </c>
      <c r="J175" s="10">
        <f t="shared" si="26"/>
        <v>119.39931688514879</v>
      </c>
      <c r="K175" s="33">
        <f t="shared" si="27"/>
        <v>943.21</v>
      </c>
      <c r="L175" s="10">
        <f t="shared" si="25"/>
        <v>1876.97</v>
      </c>
      <c r="M175" s="34">
        <v>1.98998861475248</v>
      </c>
    </row>
    <row r="176" spans="1:13" ht="37.5">
      <c r="A176" s="35" t="s">
        <v>73</v>
      </c>
      <c r="B176" s="39"/>
      <c r="C176" s="41"/>
      <c r="D176" s="52" t="s">
        <v>46</v>
      </c>
      <c r="E176" s="42"/>
      <c r="F176" s="40"/>
      <c r="G176" s="43"/>
      <c r="H176" s="39">
        <v>1736</v>
      </c>
      <c r="I176" s="44">
        <v>60</v>
      </c>
      <c r="J176" s="10">
        <f t="shared" si="26"/>
        <v>119.39931688514879</v>
      </c>
      <c r="K176" s="33">
        <f t="shared" si="27"/>
        <v>883.21</v>
      </c>
      <c r="L176" s="10">
        <f t="shared" si="25"/>
        <v>1757.57</v>
      </c>
      <c r="M176" s="34">
        <v>1.98998861475248</v>
      </c>
    </row>
    <row r="177" spans="1:13" ht="37.5">
      <c r="A177" s="35" t="s">
        <v>74</v>
      </c>
      <c r="B177" s="30"/>
      <c r="C177" s="30"/>
      <c r="D177" s="52" t="s">
        <v>46</v>
      </c>
      <c r="E177" s="30"/>
      <c r="F177" s="45"/>
      <c r="G177" s="45"/>
      <c r="H177" s="30">
        <v>1739</v>
      </c>
      <c r="I177" s="46">
        <v>60</v>
      </c>
      <c r="J177" s="10">
        <f t="shared" si="26"/>
        <v>119.39931688514879</v>
      </c>
      <c r="K177" s="33">
        <f t="shared" si="27"/>
        <v>823.21</v>
      </c>
      <c r="L177" s="10">
        <f t="shared" si="25"/>
        <v>1638.17</v>
      </c>
      <c r="M177" s="34">
        <v>1.98998861475248</v>
      </c>
    </row>
    <row r="178" spans="1:13" ht="37.5">
      <c r="A178" s="35" t="s">
        <v>75</v>
      </c>
      <c r="B178" s="30"/>
      <c r="C178" s="30"/>
      <c r="D178" s="52" t="s">
        <v>46</v>
      </c>
      <c r="E178" s="30"/>
      <c r="F178" s="45"/>
      <c r="G178" s="45"/>
      <c r="H178" s="30">
        <v>1740</v>
      </c>
      <c r="I178" s="46">
        <v>60</v>
      </c>
      <c r="J178" s="10">
        <f t="shared" si="26"/>
        <v>119.39931688514879</v>
      </c>
      <c r="K178" s="33">
        <f t="shared" si="27"/>
        <v>763.21</v>
      </c>
      <c r="L178" s="10">
        <f t="shared" si="25"/>
        <v>1518.77</v>
      </c>
      <c r="M178" s="34">
        <v>1.98998861475248</v>
      </c>
    </row>
    <row r="179" spans="1:13" ht="15.75">
      <c r="A179" s="35"/>
      <c r="B179" s="30"/>
      <c r="C179" s="30"/>
      <c r="D179" s="37"/>
      <c r="E179" s="30"/>
      <c r="F179" s="45"/>
      <c r="G179" s="45"/>
      <c r="H179" s="30"/>
      <c r="I179" s="46"/>
      <c r="J179" s="10">
        <f t="shared" si="26"/>
        <v>0</v>
      </c>
      <c r="K179" s="33">
        <f t="shared" si="27"/>
        <v>763.21</v>
      </c>
      <c r="L179" s="10">
        <f t="shared" si="25"/>
        <v>1518.77</v>
      </c>
      <c r="M179" s="34">
        <v>1.98998861475248</v>
      </c>
    </row>
    <row r="180" spans="1:13" ht="15.75">
      <c r="A180" s="35"/>
      <c r="B180" s="30"/>
      <c r="C180" s="30"/>
      <c r="D180" s="37"/>
      <c r="E180" s="30"/>
      <c r="F180" s="45"/>
      <c r="G180" s="45"/>
      <c r="H180" s="30"/>
      <c r="I180" s="46"/>
      <c r="J180" s="10">
        <f t="shared" si="26"/>
        <v>0</v>
      </c>
      <c r="K180" s="33">
        <f t="shared" si="27"/>
        <v>763.21</v>
      </c>
      <c r="L180" s="10">
        <f t="shared" si="25"/>
        <v>1518.77</v>
      </c>
      <c r="M180" s="34">
        <v>1.98998861475248</v>
      </c>
    </row>
    <row r="181" spans="1:13" ht="15.75">
      <c r="A181" s="35"/>
      <c r="B181" s="30"/>
      <c r="C181" s="30"/>
      <c r="D181" s="37"/>
      <c r="E181" s="30"/>
      <c r="F181" s="45"/>
      <c r="G181" s="45"/>
      <c r="H181" s="30"/>
      <c r="I181" s="46"/>
      <c r="J181" s="10">
        <f t="shared" si="26"/>
        <v>0</v>
      </c>
      <c r="K181" s="33">
        <f t="shared" si="27"/>
        <v>763.21</v>
      </c>
      <c r="L181" s="10">
        <f t="shared" si="25"/>
        <v>1518.77</v>
      </c>
      <c r="M181" s="34">
        <v>1.98998861475248</v>
      </c>
    </row>
    <row r="182" spans="1:13" ht="15.75">
      <c r="A182" s="35"/>
      <c r="B182" s="30"/>
      <c r="C182" s="30"/>
      <c r="D182" s="37"/>
      <c r="E182" s="30"/>
      <c r="F182" s="45"/>
      <c r="G182" s="45"/>
      <c r="H182" s="30"/>
      <c r="I182" s="46"/>
      <c r="J182" s="10">
        <f t="shared" si="26"/>
        <v>0</v>
      </c>
      <c r="K182" s="33">
        <f t="shared" si="27"/>
        <v>763.21</v>
      </c>
      <c r="L182" s="10">
        <f t="shared" si="25"/>
        <v>1518.77</v>
      </c>
      <c r="M182" s="34">
        <v>1.98998861475248</v>
      </c>
    </row>
    <row r="183" spans="1:13" ht="15.75">
      <c r="A183" s="35"/>
      <c r="B183" s="30"/>
      <c r="C183" s="30"/>
      <c r="D183" s="35"/>
      <c r="E183" s="30"/>
      <c r="F183" s="45"/>
      <c r="G183" s="45"/>
      <c r="H183" s="30"/>
      <c r="I183" s="46"/>
      <c r="J183" s="10">
        <f t="shared" si="26"/>
        <v>0</v>
      </c>
      <c r="K183" s="33">
        <f t="shared" si="27"/>
        <v>763.21</v>
      </c>
      <c r="L183" s="10">
        <f t="shared" si="25"/>
        <v>1518.77</v>
      </c>
      <c r="M183" s="34">
        <v>1.98998861475248</v>
      </c>
    </row>
    <row r="184" spans="1:13" ht="15.75">
      <c r="A184" s="35"/>
      <c r="B184" s="30"/>
      <c r="C184" s="30"/>
      <c r="D184" s="35"/>
      <c r="E184" s="30"/>
      <c r="F184" s="45"/>
      <c r="G184" s="45"/>
      <c r="H184" s="30"/>
      <c r="I184" s="46"/>
      <c r="J184" s="10">
        <f t="shared" si="26"/>
        <v>0</v>
      </c>
      <c r="K184" s="33">
        <f t="shared" si="27"/>
        <v>763.21</v>
      </c>
      <c r="L184" s="10">
        <f t="shared" si="25"/>
        <v>1518.77</v>
      </c>
      <c r="M184" s="34">
        <v>1.98998861475248</v>
      </c>
    </row>
    <row r="185" spans="1:13" ht="15.75">
      <c r="A185" s="35"/>
      <c r="B185" s="30"/>
      <c r="C185" s="30"/>
      <c r="D185" s="35"/>
      <c r="E185" s="30"/>
      <c r="F185" s="45"/>
      <c r="G185" s="45"/>
      <c r="H185" s="30"/>
      <c r="I185" s="47"/>
      <c r="J185" s="10">
        <f t="shared" si="26"/>
        <v>0</v>
      </c>
      <c r="K185" s="33">
        <f t="shared" si="27"/>
        <v>763.21</v>
      </c>
      <c r="L185" s="10">
        <f t="shared" si="25"/>
        <v>1518.77</v>
      </c>
      <c r="M185" s="34">
        <v>1.98998861475248</v>
      </c>
    </row>
    <row r="186" spans="1:13" ht="15.75">
      <c r="A186" s="35"/>
      <c r="B186" s="30"/>
      <c r="C186" s="30"/>
      <c r="D186" s="35"/>
      <c r="E186" s="30"/>
      <c r="F186" s="45"/>
      <c r="G186" s="45"/>
      <c r="H186" s="30"/>
      <c r="I186" s="47"/>
      <c r="J186" s="10">
        <f t="shared" si="26"/>
        <v>0</v>
      </c>
      <c r="K186" s="33">
        <f t="shared" si="27"/>
        <v>763.21</v>
      </c>
      <c r="L186" s="10">
        <f t="shared" si="25"/>
        <v>1518.77</v>
      </c>
      <c r="M186" s="34">
        <v>1.98998861475248</v>
      </c>
    </row>
    <row r="187" spans="1:13" ht="15.75">
      <c r="A187" s="29"/>
      <c r="B187" s="30"/>
      <c r="C187" s="30"/>
      <c r="D187" s="35"/>
      <c r="E187" s="30"/>
      <c r="F187" s="45"/>
      <c r="G187" s="45"/>
      <c r="H187" s="30"/>
      <c r="I187" s="47"/>
      <c r="J187" s="10">
        <f t="shared" si="26"/>
        <v>0</v>
      </c>
      <c r="K187" s="33">
        <f t="shared" si="27"/>
        <v>763.21</v>
      </c>
      <c r="L187" s="10">
        <f t="shared" si="25"/>
        <v>1518.77</v>
      </c>
      <c r="M187" s="34">
        <v>1.98998861475248</v>
      </c>
    </row>
    <row r="188" spans="1:13" ht="15.75">
      <c r="A188" s="29"/>
      <c r="B188" s="30"/>
      <c r="C188" s="30"/>
      <c r="D188" s="35"/>
      <c r="E188" s="30"/>
      <c r="F188" s="45"/>
      <c r="G188" s="45"/>
      <c r="H188" s="30"/>
      <c r="I188" s="47"/>
      <c r="J188" s="10">
        <f t="shared" si="26"/>
        <v>0</v>
      </c>
      <c r="K188" s="33">
        <f t="shared" si="27"/>
        <v>763.21</v>
      </c>
      <c r="L188" s="10">
        <f t="shared" si="25"/>
        <v>1518.77</v>
      </c>
      <c r="M188" s="34">
        <v>1.98998861475248</v>
      </c>
    </row>
    <row r="189" spans="1:13" ht="15.75">
      <c r="A189" s="29"/>
      <c r="B189" s="30"/>
      <c r="C189" s="30"/>
      <c r="D189" s="35"/>
      <c r="E189" s="30"/>
      <c r="F189" s="45"/>
      <c r="G189" s="45"/>
      <c r="H189" s="30"/>
      <c r="I189" s="47"/>
      <c r="J189" s="10">
        <f t="shared" si="26"/>
        <v>0</v>
      </c>
      <c r="K189" s="33">
        <f t="shared" si="27"/>
        <v>763.21</v>
      </c>
      <c r="L189" s="10">
        <f t="shared" si="25"/>
        <v>1518.77</v>
      </c>
      <c r="M189" s="34">
        <v>1.98998861475248</v>
      </c>
    </row>
    <row r="190" spans="1:13" ht="15.75">
      <c r="A190" s="29"/>
      <c r="B190" s="30"/>
      <c r="C190" s="30"/>
      <c r="D190" s="35"/>
      <c r="E190" s="30"/>
      <c r="F190" s="45"/>
      <c r="G190" s="45"/>
      <c r="H190" s="30"/>
      <c r="I190" s="47"/>
      <c r="J190" s="10">
        <f t="shared" si="26"/>
        <v>0</v>
      </c>
      <c r="K190" s="48">
        <f t="shared" si="27"/>
        <v>763.21</v>
      </c>
      <c r="L190" s="10">
        <f t="shared" si="25"/>
        <v>1518.77</v>
      </c>
      <c r="M190" s="34">
        <v>1.98998861475248</v>
      </c>
    </row>
    <row r="191" spans="1:13" ht="18">
      <c r="A191" s="29"/>
      <c r="B191" s="30"/>
      <c r="C191" s="30"/>
      <c r="D191" s="35"/>
      <c r="E191" s="30"/>
      <c r="F191" s="45"/>
      <c r="G191" s="45"/>
      <c r="H191" s="30"/>
      <c r="I191" s="49">
        <f>SUM(I174:I190)</f>
        <v>300</v>
      </c>
      <c r="J191" s="50">
        <f>SUM(J174:J190)</f>
        <v>596.996584425744</v>
      </c>
      <c r="K191" s="33"/>
      <c r="L191" s="10"/>
      <c r="M191" s="51"/>
    </row>
    <row r="193" spans="1:13" ht="15" customHeight="1">
      <c r="A193" s="83"/>
      <c r="B193" s="83"/>
      <c r="C193" s="83"/>
      <c r="D193" s="84" t="s">
        <v>42</v>
      </c>
      <c r="E193" s="84"/>
      <c r="F193" s="84"/>
      <c r="G193" s="84"/>
      <c r="H193" s="84"/>
      <c r="I193" s="84"/>
      <c r="J193" s="84"/>
      <c r="K193" s="26" t="s">
        <v>1</v>
      </c>
      <c r="L193" s="85">
        <v>2007</v>
      </c>
      <c r="M193" s="85"/>
    </row>
    <row r="194" spans="1:13" ht="15.75">
      <c r="A194" s="83"/>
      <c r="B194" s="83"/>
      <c r="C194" s="83"/>
      <c r="D194" s="84"/>
      <c r="E194" s="84"/>
      <c r="F194" s="84"/>
      <c r="G194" s="84"/>
      <c r="H194" s="84"/>
      <c r="I194" s="84"/>
      <c r="J194" s="84"/>
      <c r="K194" s="27" t="s">
        <v>2</v>
      </c>
      <c r="L194" s="85" t="s">
        <v>32</v>
      </c>
      <c r="M194" s="85"/>
    </row>
    <row r="195" spans="1:13" ht="15" customHeight="1">
      <c r="A195" s="86" t="s">
        <v>4</v>
      </c>
      <c r="B195" s="86" t="s">
        <v>5</v>
      </c>
      <c r="C195" s="86" t="s">
        <v>6</v>
      </c>
      <c r="D195" s="86" t="s">
        <v>7</v>
      </c>
      <c r="E195" s="87" t="s">
        <v>8</v>
      </c>
      <c r="F195" s="87"/>
      <c r="G195" s="87"/>
      <c r="H195" s="87" t="s">
        <v>9</v>
      </c>
      <c r="I195" s="87"/>
      <c r="J195" s="87"/>
      <c r="K195" s="87" t="s">
        <v>10</v>
      </c>
      <c r="L195" s="87"/>
      <c r="M195" s="87"/>
    </row>
    <row r="196" spans="1:13" ht="30">
      <c r="A196" s="86"/>
      <c r="B196" s="86"/>
      <c r="C196" s="86"/>
      <c r="D196" s="86"/>
      <c r="E196" s="28" t="s">
        <v>11</v>
      </c>
      <c r="F196" s="28" t="s">
        <v>12</v>
      </c>
      <c r="G196" s="28" t="s">
        <v>13</v>
      </c>
      <c r="H196" s="28" t="s">
        <v>43</v>
      </c>
      <c r="I196" s="28" t="s">
        <v>44</v>
      </c>
      <c r="J196" s="28" t="s">
        <v>16</v>
      </c>
      <c r="K196" s="28" t="s">
        <v>44</v>
      </c>
      <c r="L196" s="28" t="s">
        <v>16</v>
      </c>
      <c r="M196" s="28" t="s">
        <v>19</v>
      </c>
    </row>
    <row r="197" spans="1:13" ht="15.75">
      <c r="A197" s="29"/>
      <c r="B197" s="30"/>
      <c r="C197" s="30"/>
      <c r="D197" s="31" t="s">
        <v>20</v>
      </c>
      <c r="E197" s="30"/>
      <c r="F197" s="45"/>
      <c r="G197" s="45"/>
      <c r="H197" s="32"/>
      <c r="I197" s="30"/>
      <c r="J197" s="10"/>
      <c r="K197" s="33">
        <v>763.21</v>
      </c>
      <c r="L197" s="10">
        <f aca="true" t="shared" si="28" ref="L197:L214">ROUNDDOWN(K197*M197,2)</f>
        <v>1518.77</v>
      </c>
      <c r="M197" s="34">
        <v>1.98998861475248</v>
      </c>
    </row>
    <row r="198" spans="1:13" ht="37.5">
      <c r="A198" s="35" t="s">
        <v>76</v>
      </c>
      <c r="B198" s="36"/>
      <c r="C198" s="36"/>
      <c r="D198" s="52" t="s">
        <v>46</v>
      </c>
      <c r="E198" s="32"/>
      <c r="F198" s="38"/>
      <c r="G198" s="10"/>
      <c r="H198" s="30">
        <v>1744</v>
      </c>
      <c r="I198" s="30">
        <v>60</v>
      </c>
      <c r="J198" s="10">
        <f aca="true" t="shared" si="29" ref="J198:J214">M198*I198</f>
        <v>119.39931688514879</v>
      </c>
      <c r="K198" s="33">
        <f aca="true" t="shared" si="30" ref="K198:K214">K197-I198</f>
        <v>703.21</v>
      </c>
      <c r="L198" s="10">
        <f t="shared" si="28"/>
        <v>1399.37</v>
      </c>
      <c r="M198" s="34">
        <v>1.98998861475248</v>
      </c>
    </row>
    <row r="199" spans="1:13" ht="37.5">
      <c r="A199" s="35" t="s">
        <v>77</v>
      </c>
      <c r="B199" s="39"/>
      <c r="C199" s="39"/>
      <c r="D199" s="52" t="s">
        <v>46</v>
      </c>
      <c r="E199" s="39"/>
      <c r="F199" s="40"/>
      <c r="G199" s="40"/>
      <c r="H199" s="30">
        <v>1746</v>
      </c>
      <c r="I199" s="39">
        <v>60</v>
      </c>
      <c r="J199" s="10">
        <f t="shared" si="29"/>
        <v>119.39931688514879</v>
      </c>
      <c r="K199" s="33">
        <f t="shared" si="30"/>
        <v>643.21</v>
      </c>
      <c r="L199" s="10">
        <f t="shared" si="28"/>
        <v>1279.98</v>
      </c>
      <c r="M199" s="34">
        <v>1.98998861475248</v>
      </c>
    </row>
    <row r="200" spans="1:13" ht="37.5">
      <c r="A200" s="35" t="s">
        <v>78</v>
      </c>
      <c r="B200" s="39"/>
      <c r="C200" s="41"/>
      <c r="D200" s="52" t="s">
        <v>46</v>
      </c>
      <c r="E200" s="42"/>
      <c r="F200" s="40"/>
      <c r="G200" s="43"/>
      <c r="H200" s="39">
        <v>1749</v>
      </c>
      <c r="I200" s="44">
        <v>60</v>
      </c>
      <c r="J200" s="10">
        <f t="shared" si="29"/>
        <v>119.39931688514879</v>
      </c>
      <c r="K200" s="33">
        <f t="shared" si="30"/>
        <v>583.21</v>
      </c>
      <c r="L200" s="10">
        <f t="shared" si="28"/>
        <v>1160.58</v>
      </c>
      <c r="M200" s="34">
        <v>1.98998861475248</v>
      </c>
    </row>
    <row r="201" spans="1:13" ht="37.5">
      <c r="A201" s="35" t="s">
        <v>79</v>
      </c>
      <c r="B201" s="30"/>
      <c r="C201" s="30"/>
      <c r="D201" s="52" t="s">
        <v>46</v>
      </c>
      <c r="E201" s="30"/>
      <c r="F201" s="45"/>
      <c r="G201" s="45"/>
      <c r="H201" s="30">
        <v>1750</v>
      </c>
      <c r="I201" s="46">
        <v>38</v>
      </c>
      <c r="J201" s="10">
        <f t="shared" si="29"/>
        <v>75.61956736059423</v>
      </c>
      <c r="K201" s="33">
        <f t="shared" si="30"/>
        <v>545.21</v>
      </c>
      <c r="L201" s="10">
        <f t="shared" si="28"/>
        <v>1084.96</v>
      </c>
      <c r="M201" s="34">
        <v>1.98998861475248</v>
      </c>
    </row>
    <row r="202" spans="1:13" ht="37.5">
      <c r="A202" s="35" t="s">
        <v>80</v>
      </c>
      <c r="B202" s="30"/>
      <c r="C202" s="30"/>
      <c r="D202" s="52" t="s">
        <v>46</v>
      </c>
      <c r="E202" s="30"/>
      <c r="F202" s="45"/>
      <c r="G202" s="45"/>
      <c r="H202" s="30">
        <v>1304</v>
      </c>
      <c r="I202" s="46">
        <v>60</v>
      </c>
      <c r="J202" s="10">
        <f t="shared" si="29"/>
        <v>119.39931688514879</v>
      </c>
      <c r="K202" s="33">
        <f t="shared" si="30"/>
        <v>485.21000000000004</v>
      </c>
      <c r="L202" s="10">
        <f t="shared" si="28"/>
        <v>965.56</v>
      </c>
      <c r="M202" s="34">
        <v>1.98998861475248</v>
      </c>
    </row>
    <row r="203" spans="1:13" ht="15.75">
      <c r="A203" s="35"/>
      <c r="B203" s="30"/>
      <c r="C203" s="30"/>
      <c r="D203" s="37"/>
      <c r="E203" s="30"/>
      <c r="F203" s="45"/>
      <c r="G203" s="45"/>
      <c r="H203" s="30"/>
      <c r="I203" s="46"/>
      <c r="J203" s="10">
        <f t="shared" si="29"/>
        <v>0</v>
      </c>
      <c r="K203" s="33">
        <f t="shared" si="30"/>
        <v>485.21000000000004</v>
      </c>
      <c r="L203" s="10">
        <f t="shared" si="28"/>
        <v>965.56</v>
      </c>
      <c r="M203" s="34">
        <v>1.98998861475248</v>
      </c>
    </row>
    <row r="204" spans="1:13" ht="15.75">
      <c r="A204" s="35"/>
      <c r="B204" s="30"/>
      <c r="C204" s="30"/>
      <c r="D204" s="37"/>
      <c r="E204" s="30"/>
      <c r="F204" s="45"/>
      <c r="G204" s="45"/>
      <c r="H204" s="30"/>
      <c r="I204" s="46"/>
      <c r="J204" s="10">
        <f t="shared" si="29"/>
        <v>0</v>
      </c>
      <c r="K204" s="33">
        <f t="shared" si="30"/>
        <v>485.21000000000004</v>
      </c>
      <c r="L204" s="10">
        <f t="shared" si="28"/>
        <v>965.56</v>
      </c>
      <c r="M204" s="34">
        <v>1.98998861475248</v>
      </c>
    </row>
    <row r="205" spans="1:13" ht="15.75">
      <c r="A205" s="35"/>
      <c r="B205" s="30"/>
      <c r="C205" s="30"/>
      <c r="D205" s="37"/>
      <c r="E205" s="30"/>
      <c r="F205" s="45"/>
      <c r="G205" s="45"/>
      <c r="H205" s="30"/>
      <c r="I205" s="46"/>
      <c r="J205" s="10">
        <f t="shared" si="29"/>
        <v>0</v>
      </c>
      <c r="K205" s="33">
        <f t="shared" si="30"/>
        <v>485.21000000000004</v>
      </c>
      <c r="L205" s="10">
        <f t="shared" si="28"/>
        <v>965.56</v>
      </c>
      <c r="M205" s="34">
        <v>1.98998861475248</v>
      </c>
    </row>
    <row r="206" spans="1:13" ht="15.75">
      <c r="A206" s="35"/>
      <c r="B206" s="30"/>
      <c r="C206" s="30"/>
      <c r="D206" s="37"/>
      <c r="E206" s="30"/>
      <c r="F206" s="45"/>
      <c r="G206" s="45"/>
      <c r="H206" s="30"/>
      <c r="I206" s="46"/>
      <c r="J206" s="10">
        <f t="shared" si="29"/>
        <v>0</v>
      </c>
      <c r="K206" s="33">
        <f t="shared" si="30"/>
        <v>485.21000000000004</v>
      </c>
      <c r="L206" s="10">
        <f t="shared" si="28"/>
        <v>965.56</v>
      </c>
      <c r="M206" s="34">
        <v>1.98998861475248</v>
      </c>
    </row>
    <row r="207" spans="1:13" ht="15.75">
      <c r="A207" s="35"/>
      <c r="B207" s="30"/>
      <c r="C207" s="30"/>
      <c r="D207" s="35"/>
      <c r="E207" s="30"/>
      <c r="F207" s="45"/>
      <c r="G207" s="45"/>
      <c r="H207" s="30"/>
      <c r="I207" s="46"/>
      <c r="J207" s="10">
        <f t="shared" si="29"/>
        <v>0</v>
      </c>
      <c r="K207" s="33">
        <f t="shared" si="30"/>
        <v>485.21000000000004</v>
      </c>
      <c r="L207" s="10">
        <f t="shared" si="28"/>
        <v>965.56</v>
      </c>
      <c r="M207" s="34">
        <v>1.98998861475248</v>
      </c>
    </row>
    <row r="208" spans="1:13" ht="15.75">
      <c r="A208" s="35"/>
      <c r="B208" s="30"/>
      <c r="C208" s="30"/>
      <c r="D208" s="35"/>
      <c r="E208" s="30"/>
      <c r="F208" s="45"/>
      <c r="G208" s="45"/>
      <c r="H208" s="30"/>
      <c r="I208" s="46"/>
      <c r="J208" s="10">
        <f t="shared" si="29"/>
        <v>0</v>
      </c>
      <c r="K208" s="33">
        <f t="shared" si="30"/>
        <v>485.21000000000004</v>
      </c>
      <c r="L208" s="10">
        <f t="shared" si="28"/>
        <v>965.56</v>
      </c>
      <c r="M208" s="34">
        <v>1.98998861475248</v>
      </c>
    </row>
    <row r="209" spans="1:13" ht="15.75">
      <c r="A209" s="35"/>
      <c r="B209" s="30"/>
      <c r="C209" s="30"/>
      <c r="D209" s="35"/>
      <c r="E209" s="30"/>
      <c r="F209" s="45"/>
      <c r="G209" s="45"/>
      <c r="H209" s="30"/>
      <c r="I209" s="47"/>
      <c r="J209" s="10">
        <f t="shared" si="29"/>
        <v>0</v>
      </c>
      <c r="K209" s="33">
        <f t="shared" si="30"/>
        <v>485.21000000000004</v>
      </c>
      <c r="L209" s="10">
        <f t="shared" si="28"/>
        <v>965.56</v>
      </c>
      <c r="M209" s="34">
        <v>1.98998861475248</v>
      </c>
    </row>
    <row r="210" spans="1:13" ht="15.75">
      <c r="A210" s="35"/>
      <c r="B210" s="30"/>
      <c r="C210" s="30"/>
      <c r="D210" s="35"/>
      <c r="E210" s="30"/>
      <c r="F210" s="45"/>
      <c r="G210" s="45"/>
      <c r="H210" s="30"/>
      <c r="I210" s="47"/>
      <c r="J210" s="10">
        <f t="shared" si="29"/>
        <v>0</v>
      </c>
      <c r="K210" s="33">
        <f t="shared" si="30"/>
        <v>485.21000000000004</v>
      </c>
      <c r="L210" s="10">
        <f t="shared" si="28"/>
        <v>965.56</v>
      </c>
      <c r="M210" s="34">
        <v>1.98998861475248</v>
      </c>
    </row>
    <row r="211" spans="1:13" ht="15.75">
      <c r="A211" s="29"/>
      <c r="B211" s="30"/>
      <c r="C211" s="30"/>
      <c r="D211" s="35"/>
      <c r="E211" s="30"/>
      <c r="F211" s="45"/>
      <c r="G211" s="45"/>
      <c r="H211" s="30"/>
      <c r="I211" s="47"/>
      <c r="J211" s="10">
        <f t="shared" si="29"/>
        <v>0</v>
      </c>
      <c r="K211" s="33">
        <f t="shared" si="30"/>
        <v>485.21000000000004</v>
      </c>
      <c r="L211" s="10">
        <f t="shared" si="28"/>
        <v>965.56</v>
      </c>
      <c r="M211" s="34">
        <v>1.98998861475248</v>
      </c>
    </row>
    <row r="212" spans="1:13" ht="15.75">
      <c r="A212" s="29"/>
      <c r="B212" s="30"/>
      <c r="C212" s="30"/>
      <c r="D212" s="35"/>
      <c r="E212" s="30"/>
      <c r="F212" s="45"/>
      <c r="G212" s="45"/>
      <c r="H212" s="30"/>
      <c r="I212" s="47"/>
      <c r="J212" s="10">
        <f t="shared" si="29"/>
        <v>0</v>
      </c>
      <c r="K212" s="33">
        <f t="shared" si="30"/>
        <v>485.21000000000004</v>
      </c>
      <c r="L212" s="10">
        <f t="shared" si="28"/>
        <v>965.56</v>
      </c>
      <c r="M212" s="34">
        <v>1.98998861475248</v>
      </c>
    </row>
    <row r="213" spans="1:13" ht="15.75">
      <c r="A213" s="29"/>
      <c r="B213" s="30"/>
      <c r="C213" s="30"/>
      <c r="D213" s="35"/>
      <c r="E213" s="30"/>
      <c r="F213" s="45"/>
      <c r="G213" s="45"/>
      <c r="H213" s="30"/>
      <c r="I213" s="47"/>
      <c r="J213" s="10">
        <f t="shared" si="29"/>
        <v>0</v>
      </c>
      <c r="K213" s="33">
        <f t="shared" si="30"/>
        <v>485.21000000000004</v>
      </c>
      <c r="L213" s="10">
        <f t="shared" si="28"/>
        <v>965.56</v>
      </c>
      <c r="M213" s="34">
        <v>1.98998861475248</v>
      </c>
    </row>
    <row r="214" spans="1:13" ht="15.75">
      <c r="A214" s="29"/>
      <c r="B214" s="30"/>
      <c r="C214" s="30"/>
      <c r="D214" s="35"/>
      <c r="E214" s="30"/>
      <c r="F214" s="45"/>
      <c r="G214" s="45"/>
      <c r="H214" s="30"/>
      <c r="I214" s="47"/>
      <c r="J214" s="10">
        <f t="shared" si="29"/>
        <v>0</v>
      </c>
      <c r="K214" s="48">
        <f t="shared" si="30"/>
        <v>485.21000000000004</v>
      </c>
      <c r="L214" s="10">
        <f t="shared" si="28"/>
        <v>965.56</v>
      </c>
      <c r="M214" s="34">
        <v>1.98998861475248</v>
      </c>
    </row>
    <row r="215" spans="1:13" ht="18">
      <c r="A215" s="29"/>
      <c r="B215" s="30"/>
      <c r="C215" s="30"/>
      <c r="D215" s="35"/>
      <c r="E215" s="30"/>
      <c r="F215" s="45"/>
      <c r="G215" s="45"/>
      <c r="H215" s="30"/>
      <c r="I215" s="49">
        <f>SUM(I198:I214)</f>
        <v>278</v>
      </c>
      <c r="J215" s="50">
        <f>SUM(J198:J214)</f>
        <v>553.2168349011894</v>
      </c>
      <c r="K215" s="33"/>
      <c r="L215" s="10"/>
      <c r="M215" s="51"/>
    </row>
    <row r="216" spans="5:13" ht="30.75" customHeight="1">
      <c r="E216" s="88" t="s">
        <v>81</v>
      </c>
      <c r="F216" s="88"/>
      <c r="G216" s="88"/>
      <c r="H216" s="88"/>
      <c r="I216" s="88"/>
      <c r="J216" s="88"/>
      <c r="K216" s="88"/>
      <c r="L216" s="88"/>
      <c r="M216" s="88"/>
    </row>
    <row r="218" spans="1:13" ht="15" customHeight="1">
      <c r="A218" s="83"/>
      <c r="B218" s="83"/>
      <c r="C218" s="83"/>
      <c r="D218" s="84" t="s">
        <v>42</v>
      </c>
      <c r="E218" s="84"/>
      <c r="F218" s="84"/>
      <c r="G218" s="84"/>
      <c r="H218" s="84"/>
      <c r="I218" s="84"/>
      <c r="J218" s="84"/>
      <c r="K218" s="26" t="s">
        <v>1</v>
      </c>
      <c r="L218" s="85">
        <v>2009</v>
      </c>
      <c r="M218" s="85"/>
    </row>
    <row r="219" spans="1:13" ht="15.75">
      <c r="A219" s="83"/>
      <c r="B219" s="83"/>
      <c r="C219" s="83"/>
      <c r="D219" s="84"/>
      <c r="E219" s="84"/>
      <c r="F219" s="84"/>
      <c r="G219" s="84"/>
      <c r="H219" s="84"/>
      <c r="I219" s="84"/>
      <c r="J219" s="84"/>
      <c r="K219" s="27" t="s">
        <v>2</v>
      </c>
      <c r="L219" s="85" t="s">
        <v>25</v>
      </c>
      <c r="M219" s="85"/>
    </row>
    <row r="220" spans="1:13" ht="15" customHeight="1">
      <c r="A220" s="86" t="s">
        <v>4</v>
      </c>
      <c r="B220" s="86" t="s">
        <v>5</v>
      </c>
      <c r="C220" s="86" t="s">
        <v>6</v>
      </c>
      <c r="D220" s="86" t="s">
        <v>7</v>
      </c>
      <c r="E220" s="87" t="s">
        <v>8</v>
      </c>
      <c r="F220" s="87"/>
      <c r="G220" s="87"/>
      <c r="H220" s="87" t="s">
        <v>9</v>
      </c>
      <c r="I220" s="87"/>
      <c r="J220" s="87"/>
      <c r="K220" s="87" t="s">
        <v>10</v>
      </c>
      <c r="L220" s="87"/>
      <c r="M220" s="87"/>
    </row>
    <row r="221" spans="1:13" ht="30">
      <c r="A221" s="86"/>
      <c r="B221" s="86"/>
      <c r="C221" s="86"/>
      <c r="D221" s="86"/>
      <c r="E221" s="28" t="s">
        <v>11</v>
      </c>
      <c r="F221" s="28" t="s">
        <v>12</v>
      </c>
      <c r="G221" s="28" t="s">
        <v>13</v>
      </c>
      <c r="H221" s="28" t="s">
        <v>43</v>
      </c>
      <c r="I221" s="28" t="s">
        <v>44</v>
      </c>
      <c r="J221" s="28" t="s">
        <v>16</v>
      </c>
      <c r="K221" s="28" t="s">
        <v>44</v>
      </c>
      <c r="L221" s="28" t="s">
        <v>16</v>
      </c>
      <c r="M221" s="28" t="s">
        <v>19</v>
      </c>
    </row>
    <row r="222" spans="1:13" ht="15.75">
      <c r="A222" s="29"/>
      <c r="B222" s="30"/>
      <c r="C222" s="30"/>
      <c r="D222" s="31" t="s">
        <v>20</v>
      </c>
      <c r="E222" s="30"/>
      <c r="F222" s="45"/>
      <c r="G222" s="45"/>
      <c r="H222" s="32"/>
      <c r="I222" s="30"/>
      <c r="J222" s="10"/>
      <c r="K222" s="33">
        <v>1390</v>
      </c>
      <c r="L222" s="10">
        <f aca="true" t="shared" si="31" ref="L222:L239">ROUNDDOWN(K222*M222,2)</f>
        <v>3080.78</v>
      </c>
      <c r="M222" s="34">
        <v>2.21639175257732</v>
      </c>
    </row>
    <row r="223" spans="1:13" ht="37.5">
      <c r="A223" s="35" t="s">
        <v>82</v>
      </c>
      <c r="B223" s="36"/>
      <c r="C223" s="36"/>
      <c r="D223" s="52" t="s">
        <v>46</v>
      </c>
      <c r="E223" s="32"/>
      <c r="F223" s="38"/>
      <c r="G223" s="10"/>
      <c r="H223" s="30">
        <v>1115</v>
      </c>
      <c r="I223" s="30">
        <v>50</v>
      </c>
      <c r="J223" s="10">
        <f aca="true" t="shared" si="32" ref="J223:J239">M223*I223</f>
        <v>110.81958762886599</v>
      </c>
      <c r="K223" s="33">
        <f aca="true" t="shared" si="33" ref="K223:K239">K222-I223</f>
        <v>1340</v>
      </c>
      <c r="L223" s="10">
        <f t="shared" si="31"/>
        <v>2969.96</v>
      </c>
      <c r="M223" s="34">
        <v>2.21639175257732</v>
      </c>
    </row>
    <row r="224" spans="1:13" ht="37.5">
      <c r="A224" s="35" t="s">
        <v>83</v>
      </c>
      <c r="B224" s="39"/>
      <c r="C224" s="39"/>
      <c r="D224" s="52" t="s">
        <v>46</v>
      </c>
      <c r="E224" s="39"/>
      <c r="F224" s="40"/>
      <c r="G224" s="40"/>
      <c r="H224" s="30">
        <v>1117</v>
      </c>
      <c r="I224" s="39">
        <v>50</v>
      </c>
      <c r="J224" s="10">
        <f t="shared" si="32"/>
        <v>110.81958762886599</v>
      </c>
      <c r="K224" s="33">
        <f t="shared" si="33"/>
        <v>1290</v>
      </c>
      <c r="L224" s="10">
        <f t="shared" si="31"/>
        <v>2859.14</v>
      </c>
      <c r="M224" s="34">
        <v>2.21639175257732</v>
      </c>
    </row>
    <row r="225" spans="1:13" ht="37.5">
      <c r="A225" s="35" t="s">
        <v>84</v>
      </c>
      <c r="B225" s="39"/>
      <c r="C225" s="41"/>
      <c r="D225" s="52" t="s">
        <v>46</v>
      </c>
      <c r="E225" s="42"/>
      <c r="F225" s="40"/>
      <c r="G225" s="43"/>
      <c r="H225" s="39">
        <v>1119</v>
      </c>
      <c r="I225" s="44">
        <v>50</v>
      </c>
      <c r="J225" s="10">
        <f t="shared" si="32"/>
        <v>110.81958762886599</v>
      </c>
      <c r="K225" s="33">
        <f t="shared" si="33"/>
        <v>1240</v>
      </c>
      <c r="L225" s="10">
        <f t="shared" si="31"/>
        <v>2748.32</v>
      </c>
      <c r="M225" s="34">
        <v>2.21639175257732</v>
      </c>
    </row>
    <row r="226" spans="1:13" ht="18.75">
      <c r="A226" s="35"/>
      <c r="B226" s="30"/>
      <c r="C226" s="30"/>
      <c r="D226" s="52"/>
      <c r="E226" s="30"/>
      <c r="F226" s="45"/>
      <c r="G226" s="45"/>
      <c r="H226" s="30"/>
      <c r="I226" s="46"/>
      <c r="J226" s="10">
        <f t="shared" si="32"/>
        <v>0</v>
      </c>
      <c r="K226" s="33">
        <f t="shared" si="33"/>
        <v>1240</v>
      </c>
      <c r="L226" s="10">
        <f t="shared" si="31"/>
        <v>2748.32</v>
      </c>
      <c r="M226" s="34">
        <v>2.21639175257732</v>
      </c>
    </row>
    <row r="227" spans="1:13" ht="18.75">
      <c r="A227" s="35"/>
      <c r="B227" s="30"/>
      <c r="C227" s="30"/>
      <c r="D227" s="52"/>
      <c r="E227" s="30"/>
      <c r="F227" s="45"/>
      <c r="G227" s="45"/>
      <c r="H227" s="30"/>
      <c r="I227" s="46"/>
      <c r="J227" s="10">
        <f t="shared" si="32"/>
        <v>0</v>
      </c>
      <c r="K227" s="33">
        <f t="shared" si="33"/>
        <v>1240</v>
      </c>
      <c r="L227" s="10">
        <f t="shared" si="31"/>
        <v>2748.32</v>
      </c>
      <c r="M227" s="34">
        <v>2.21639175257732</v>
      </c>
    </row>
    <row r="228" spans="1:13" ht="15.75">
      <c r="A228" s="35"/>
      <c r="B228" s="30"/>
      <c r="C228" s="30"/>
      <c r="D228" s="37"/>
      <c r="E228" s="30"/>
      <c r="F228" s="45"/>
      <c r="G228" s="45"/>
      <c r="H228" s="30"/>
      <c r="I228" s="46"/>
      <c r="J228" s="10">
        <f t="shared" si="32"/>
        <v>0</v>
      </c>
      <c r="K228" s="33">
        <f t="shared" si="33"/>
        <v>1240</v>
      </c>
      <c r="L228" s="10">
        <f t="shared" si="31"/>
        <v>2748.32</v>
      </c>
      <c r="M228" s="34">
        <v>2.21639175257732</v>
      </c>
    </row>
    <row r="229" spans="1:13" ht="15.75">
      <c r="A229" s="35"/>
      <c r="B229" s="30"/>
      <c r="C229" s="30"/>
      <c r="D229" s="37"/>
      <c r="E229" s="30"/>
      <c r="F229" s="45"/>
      <c r="G229" s="45"/>
      <c r="H229" s="30"/>
      <c r="I229" s="46"/>
      <c r="J229" s="10">
        <f t="shared" si="32"/>
        <v>0</v>
      </c>
      <c r="K229" s="33">
        <f t="shared" si="33"/>
        <v>1240</v>
      </c>
      <c r="L229" s="10">
        <f t="shared" si="31"/>
        <v>2748.32</v>
      </c>
      <c r="M229" s="34">
        <v>2.21639175257732</v>
      </c>
    </row>
    <row r="230" spans="1:13" ht="15.75">
      <c r="A230" s="35"/>
      <c r="B230" s="30"/>
      <c r="C230" s="30"/>
      <c r="D230" s="37"/>
      <c r="E230" s="30"/>
      <c r="F230" s="45"/>
      <c r="G230" s="45"/>
      <c r="H230" s="30"/>
      <c r="I230" s="46"/>
      <c r="J230" s="10">
        <f t="shared" si="32"/>
        <v>0</v>
      </c>
      <c r="K230" s="33">
        <f t="shared" si="33"/>
        <v>1240</v>
      </c>
      <c r="L230" s="10">
        <f t="shared" si="31"/>
        <v>2748.32</v>
      </c>
      <c r="M230" s="34">
        <v>2.21639175257732</v>
      </c>
    </row>
    <row r="231" spans="1:13" ht="15.75">
      <c r="A231" s="35"/>
      <c r="B231" s="30"/>
      <c r="C231" s="30"/>
      <c r="D231" s="37"/>
      <c r="E231" s="30"/>
      <c r="F231" s="45"/>
      <c r="G231" s="45"/>
      <c r="H231" s="30"/>
      <c r="I231" s="46"/>
      <c r="J231" s="10">
        <f t="shared" si="32"/>
        <v>0</v>
      </c>
      <c r="K231" s="33">
        <f t="shared" si="33"/>
        <v>1240</v>
      </c>
      <c r="L231" s="10">
        <f t="shared" si="31"/>
        <v>2748.32</v>
      </c>
      <c r="M231" s="34">
        <v>2.21639175257732</v>
      </c>
    </row>
    <row r="232" spans="1:13" ht="15.75">
      <c r="A232" s="35"/>
      <c r="B232" s="30"/>
      <c r="C232" s="30"/>
      <c r="D232" s="35"/>
      <c r="E232" s="30"/>
      <c r="F232" s="45"/>
      <c r="G232" s="45"/>
      <c r="H232" s="30"/>
      <c r="I232" s="46"/>
      <c r="J232" s="10">
        <f t="shared" si="32"/>
        <v>0</v>
      </c>
      <c r="K232" s="33">
        <f t="shared" si="33"/>
        <v>1240</v>
      </c>
      <c r="L232" s="10">
        <f t="shared" si="31"/>
        <v>2748.32</v>
      </c>
      <c r="M232" s="34">
        <v>2.21639175257732</v>
      </c>
    </row>
    <row r="233" spans="1:13" ht="15.75">
      <c r="A233" s="35"/>
      <c r="B233" s="30"/>
      <c r="C233" s="30"/>
      <c r="D233" s="35"/>
      <c r="E233" s="30"/>
      <c r="F233" s="45"/>
      <c r="G233" s="45"/>
      <c r="H233" s="30"/>
      <c r="I233" s="46"/>
      <c r="J233" s="10">
        <f t="shared" si="32"/>
        <v>0</v>
      </c>
      <c r="K233" s="33">
        <f t="shared" si="33"/>
        <v>1240</v>
      </c>
      <c r="L233" s="10">
        <f t="shared" si="31"/>
        <v>2748.32</v>
      </c>
      <c r="M233" s="34">
        <v>2.21639175257732</v>
      </c>
    </row>
    <row r="234" spans="1:13" ht="15.75">
      <c r="A234" s="35"/>
      <c r="B234" s="30"/>
      <c r="C234" s="30"/>
      <c r="D234" s="35"/>
      <c r="E234" s="30"/>
      <c r="F234" s="45"/>
      <c r="G234" s="45"/>
      <c r="H234" s="30"/>
      <c r="I234" s="47"/>
      <c r="J234" s="10">
        <f t="shared" si="32"/>
        <v>0</v>
      </c>
      <c r="K234" s="33">
        <f t="shared" si="33"/>
        <v>1240</v>
      </c>
      <c r="L234" s="10">
        <f t="shared" si="31"/>
        <v>2748.32</v>
      </c>
      <c r="M234" s="34">
        <v>2.21639175257732</v>
      </c>
    </row>
    <row r="235" spans="1:13" ht="15.75">
      <c r="A235" s="35"/>
      <c r="B235" s="30"/>
      <c r="C235" s="30"/>
      <c r="D235" s="35"/>
      <c r="E235" s="30"/>
      <c r="F235" s="45"/>
      <c r="G235" s="45"/>
      <c r="H235" s="30"/>
      <c r="I235" s="47"/>
      <c r="J235" s="10">
        <f t="shared" si="32"/>
        <v>0</v>
      </c>
      <c r="K235" s="33">
        <f t="shared" si="33"/>
        <v>1240</v>
      </c>
      <c r="L235" s="10">
        <f t="shared" si="31"/>
        <v>2748.32</v>
      </c>
      <c r="M235" s="34">
        <v>2.21639175257732</v>
      </c>
    </row>
    <row r="236" spans="1:13" ht="15.75">
      <c r="A236" s="29"/>
      <c r="B236" s="30"/>
      <c r="C236" s="30"/>
      <c r="D236" s="35"/>
      <c r="E236" s="30"/>
      <c r="F236" s="45"/>
      <c r="G236" s="45"/>
      <c r="H236" s="30"/>
      <c r="I236" s="47"/>
      <c r="J236" s="10">
        <f t="shared" si="32"/>
        <v>0</v>
      </c>
      <c r="K236" s="33">
        <f t="shared" si="33"/>
        <v>1240</v>
      </c>
      <c r="L236" s="10">
        <f t="shared" si="31"/>
        <v>2748.32</v>
      </c>
      <c r="M236" s="34">
        <v>2.21639175257732</v>
      </c>
    </row>
    <row r="237" spans="1:13" ht="15.75">
      <c r="A237" s="29"/>
      <c r="B237" s="30"/>
      <c r="C237" s="30"/>
      <c r="D237" s="35"/>
      <c r="E237" s="30"/>
      <c r="F237" s="45"/>
      <c r="G237" s="45"/>
      <c r="H237" s="30"/>
      <c r="I237" s="47"/>
      <c r="J237" s="10">
        <f t="shared" si="32"/>
        <v>0</v>
      </c>
      <c r="K237" s="33">
        <f t="shared" si="33"/>
        <v>1240</v>
      </c>
      <c r="L237" s="10">
        <f t="shared" si="31"/>
        <v>2748.32</v>
      </c>
      <c r="M237" s="34">
        <v>2.21639175257732</v>
      </c>
    </row>
    <row r="238" spans="1:13" ht="15.75">
      <c r="A238" s="29"/>
      <c r="B238" s="30"/>
      <c r="C238" s="30"/>
      <c r="D238" s="35"/>
      <c r="E238" s="30"/>
      <c r="F238" s="45"/>
      <c r="G238" s="45"/>
      <c r="H238" s="30"/>
      <c r="I238" s="47"/>
      <c r="J238" s="10">
        <f t="shared" si="32"/>
        <v>0</v>
      </c>
      <c r="K238" s="33">
        <f t="shared" si="33"/>
        <v>1240</v>
      </c>
      <c r="L238" s="10">
        <f t="shared" si="31"/>
        <v>2748.32</v>
      </c>
      <c r="M238" s="34">
        <v>2.21639175257732</v>
      </c>
    </row>
    <row r="239" spans="1:13" ht="15.75">
      <c r="A239" s="29"/>
      <c r="B239" s="30"/>
      <c r="C239" s="30"/>
      <c r="D239" s="35"/>
      <c r="E239" s="30"/>
      <c r="F239" s="45"/>
      <c r="G239" s="45"/>
      <c r="H239" s="30"/>
      <c r="I239" s="47"/>
      <c r="J239" s="10">
        <f t="shared" si="32"/>
        <v>0</v>
      </c>
      <c r="K239" s="48">
        <f t="shared" si="33"/>
        <v>1240</v>
      </c>
      <c r="L239" s="10">
        <f t="shared" si="31"/>
        <v>2748.32</v>
      </c>
      <c r="M239" s="34">
        <v>2.21639175257732</v>
      </c>
    </row>
    <row r="240" spans="1:13" ht="18">
      <c r="A240" s="29"/>
      <c r="B240" s="30"/>
      <c r="C240" s="30"/>
      <c r="D240" s="35"/>
      <c r="E240" s="30"/>
      <c r="F240" s="45"/>
      <c r="G240" s="45"/>
      <c r="H240" s="30"/>
      <c r="I240" s="49">
        <f>SUM(I223:I239)</f>
        <v>150</v>
      </c>
      <c r="J240" s="50">
        <f>SUM(J223:J239)</f>
        <v>332.458762886598</v>
      </c>
      <c r="K240" s="33"/>
      <c r="L240" s="10"/>
      <c r="M240" s="51"/>
    </row>
    <row r="241" spans="5:13" ht="12.75">
      <c r="E241" s="88"/>
      <c r="F241" s="88"/>
      <c r="G241" s="88"/>
      <c r="H241" s="88"/>
      <c r="I241" s="88"/>
      <c r="J241" s="88"/>
      <c r="K241" s="88"/>
      <c r="L241" s="88"/>
      <c r="M241" s="88"/>
    </row>
    <row r="242" spans="1:13" ht="15" customHeight="1">
      <c r="A242" s="83"/>
      <c r="B242" s="83"/>
      <c r="C242" s="83"/>
      <c r="D242" s="84" t="s">
        <v>42</v>
      </c>
      <c r="E242" s="84"/>
      <c r="F242" s="84"/>
      <c r="G242" s="84"/>
      <c r="H242" s="84"/>
      <c r="I242" s="84"/>
      <c r="J242" s="84"/>
      <c r="K242" s="26" t="s">
        <v>1</v>
      </c>
      <c r="L242" s="85">
        <v>2007</v>
      </c>
      <c r="M242" s="85"/>
    </row>
    <row r="243" spans="1:13" ht="15.75">
      <c r="A243" s="83"/>
      <c r="B243" s="83"/>
      <c r="C243" s="83"/>
      <c r="D243" s="84"/>
      <c r="E243" s="84"/>
      <c r="F243" s="84"/>
      <c r="G243" s="84"/>
      <c r="H243" s="84"/>
      <c r="I243" s="84"/>
      <c r="J243" s="84"/>
      <c r="K243" s="27" t="s">
        <v>2</v>
      </c>
      <c r="L243" s="85" t="s">
        <v>35</v>
      </c>
      <c r="M243" s="85"/>
    </row>
    <row r="244" spans="1:13" ht="15" customHeight="1">
      <c r="A244" s="86" t="s">
        <v>4</v>
      </c>
      <c r="B244" s="86" t="s">
        <v>5</v>
      </c>
      <c r="C244" s="86" t="s">
        <v>6</v>
      </c>
      <c r="D244" s="86" t="s">
        <v>7</v>
      </c>
      <c r="E244" s="87" t="s">
        <v>8</v>
      </c>
      <c r="F244" s="87"/>
      <c r="G244" s="87"/>
      <c r="H244" s="87" t="s">
        <v>9</v>
      </c>
      <c r="I244" s="87"/>
      <c r="J244" s="87"/>
      <c r="K244" s="87" t="s">
        <v>10</v>
      </c>
      <c r="L244" s="87"/>
      <c r="M244" s="87"/>
    </row>
    <row r="245" spans="1:13" ht="30">
      <c r="A245" s="86"/>
      <c r="B245" s="86"/>
      <c r="C245" s="86"/>
      <c r="D245" s="86"/>
      <c r="E245" s="28" t="s">
        <v>11</v>
      </c>
      <c r="F245" s="28" t="s">
        <v>12</v>
      </c>
      <c r="G245" s="28" t="s">
        <v>13</v>
      </c>
      <c r="H245" s="28" t="s">
        <v>43</v>
      </c>
      <c r="I245" s="28" t="s">
        <v>44</v>
      </c>
      <c r="J245" s="28" t="s">
        <v>16</v>
      </c>
      <c r="K245" s="28" t="s">
        <v>44</v>
      </c>
      <c r="L245" s="28" t="s">
        <v>16</v>
      </c>
      <c r="M245" s="28" t="s">
        <v>19</v>
      </c>
    </row>
    <row r="246" spans="1:13" ht="15.75">
      <c r="A246" s="29"/>
      <c r="B246" s="30"/>
      <c r="C246" s="30"/>
      <c r="D246" s="31" t="s">
        <v>20</v>
      </c>
      <c r="E246" s="30"/>
      <c r="F246" s="45"/>
      <c r="G246" s="45"/>
      <c r="H246" s="32"/>
      <c r="I246" s="30"/>
      <c r="J246" s="10"/>
      <c r="K246" s="33">
        <v>305.21</v>
      </c>
      <c r="L246" s="10">
        <f>ROUNDDOWN(K246*M246,2)</f>
        <v>607.35</v>
      </c>
      <c r="M246" s="34">
        <v>1.98996310875703</v>
      </c>
    </row>
    <row r="247" spans="1:13" ht="37.5">
      <c r="A247" s="35" t="s">
        <v>85</v>
      </c>
      <c r="B247" s="36"/>
      <c r="C247" s="36"/>
      <c r="D247" s="52" t="s">
        <v>46</v>
      </c>
      <c r="E247" s="32"/>
      <c r="F247" s="38"/>
      <c r="G247" s="10"/>
      <c r="H247" s="30">
        <v>1315</v>
      </c>
      <c r="I247" s="30">
        <v>60</v>
      </c>
      <c r="J247" s="10">
        <f aca="true" t="shared" si="34" ref="J247:J263">M247*I247</f>
        <v>119.3977865254218</v>
      </c>
      <c r="K247" s="33">
        <f aca="true" t="shared" si="35" ref="K247:K263">K246-I247</f>
        <v>245.20999999999998</v>
      </c>
      <c r="L247" s="10">
        <f>ROUNDDOWN(K247*M247,2)</f>
        <v>487.95</v>
      </c>
      <c r="M247" s="34">
        <v>1.98996310875703</v>
      </c>
    </row>
    <row r="248" spans="1:13" ht="37.5">
      <c r="A248" s="35" t="s">
        <v>86</v>
      </c>
      <c r="B248" s="39"/>
      <c r="C248" s="39"/>
      <c r="D248" s="52" t="s">
        <v>46</v>
      </c>
      <c r="E248" s="39"/>
      <c r="F248" s="40"/>
      <c r="G248" s="40"/>
      <c r="H248" s="30">
        <v>1318</v>
      </c>
      <c r="I248" s="39">
        <v>60</v>
      </c>
      <c r="J248" s="10">
        <f t="shared" si="34"/>
        <v>119.3977865254218</v>
      </c>
      <c r="K248" s="33">
        <f t="shared" si="35"/>
        <v>185.20999999999998</v>
      </c>
      <c r="L248" s="10">
        <f>ROUNDDOWN(K248*M248,2)</f>
        <v>368.56</v>
      </c>
      <c r="M248" s="34">
        <v>1.98996310875703</v>
      </c>
    </row>
    <row r="249" spans="1:13" ht="37.5">
      <c r="A249" s="35" t="s">
        <v>87</v>
      </c>
      <c r="B249" s="39"/>
      <c r="C249" s="41"/>
      <c r="D249" s="52" t="s">
        <v>46</v>
      </c>
      <c r="E249" s="42"/>
      <c r="F249" s="40"/>
      <c r="G249" s="43"/>
      <c r="H249" s="39">
        <v>1321</v>
      </c>
      <c r="I249" s="44">
        <v>60</v>
      </c>
      <c r="J249" s="10">
        <f t="shared" si="34"/>
        <v>119.3977865254218</v>
      </c>
      <c r="K249" s="33">
        <f t="shared" si="35"/>
        <v>125.20999999999998</v>
      </c>
      <c r="L249" s="10">
        <f aca="true" t="shared" si="36" ref="L249:L263">ROUNDUP(K249*M249,2)</f>
        <v>249.17</v>
      </c>
      <c r="M249" s="34">
        <v>1.98996310875703</v>
      </c>
    </row>
    <row r="250" spans="1:13" ht="18.75">
      <c r="A250" s="35"/>
      <c r="B250" s="30"/>
      <c r="C250" s="30"/>
      <c r="D250" s="52"/>
      <c r="E250" s="30"/>
      <c r="F250" s="45"/>
      <c r="G250" s="45"/>
      <c r="H250" s="30"/>
      <c r="I250" s="46"/>
      <c r="J250" s="10">
        <f t="shared" si="34"/>
        <v>0</v>
      </c>
      <c r="K250" s="33">
        <f t="shared" si="35"/>
        <v>125.20999999999998</v>
      </c>
      <c r="L250" s="10">
        <f t="shared" si="36"/>
        <v>249.17</v>
      </c>
      <c r="M250" s="34">
        <v>1.98996310875703</v>
      </c>
    </row>
    <row r="251" spans="1:13" ht="18.75">
      <c r="A251" s="35"/>
      <c r="B251" s="30"/>
      <c r="C251" s="30"/>
      <c r="D251" s="52"/>
      <c r="E251" s="30"/>
      <c r="F251" s="45"/>
      <c r="G251" s="45"/>
      <c r="H251" s="30"/>
      <c r="I251" s="46"/>
      <c r="J251" s="10">
        <f t="shared" si="34"/>
        <v>0</v>
      </c>
      <c r="K251" s="33">
        <f t="shared" si="35"/>
        <v>125.20999999999998</v>
      </c>
      <c r="L251" s="10">
        <f t="shared" si="36"/>
        <v>249.17</v>
      </c>
      <c r="M251" s="34">
        <v>1.98996310875703</v>
      </c>
    </row>
    <row r="252" spans="1:13" ht="15.75">
      <c r="A252" s="35"/>
      <c r="B252" s="30"/>
      <c r="C252" s="30"/>
      <c r="D252" s="37"/>
      <c r="E252" s="30"/>
      <c r="F252" s="45"/>
      <c r="G252" s="45"/>
      <c r="H252" s="30"/>
      <c r="I252" s="46"/>
      <c r="J252" s="10">
        <f t="shared" si="34"/>
        <v>0</v>
      </c>
      <c r="K252" s="33">
        <f t="shared" si="35"/>
        <v>125.20999999999998</v>
      </c>
      <c r="L252" s="10">
        <f t="shared" si="36"/>
        <v>249.17</v>
      </c>
      <c r="M252" s="34">
        <v>1.98996310875703</v>
      </c>
    </row>
    <row r="253" spans="1:13" ht="15.75">
      <c r="A253" s="35"/>
      <c r="B253" s="30"/>
      <c r="C253" s="30"/>
      <c r="D253" s="37"/>
      <c r="E253" s="30"/>
      <c r="F253" s="45"/>
      <c r="G253" s="45"/>
      <c r="H253" s="30"/>
      <c r="I253" s="46"/>
      <c r="J253" s="10">
        <f t="shared" si="34"/>
        <v>0</v>
      </c>
      <c r="K253" s="33">
        <f t="shared" si="35"/>
        <v>125.20999999999998</v>
      </c>
      <c r="L253" s="10">
        <f t="shared" si="36"/>
        <v>249.17</v>
      </c>
      <c r="M253" s="34">
        <v>1.98996310875703</v>
      </c>
    </row>
    <row r="254" spans="1:13" ht="15.75">
      <c r="A254" s="35"/>
      <c r="B254" s="30"/>
      <c r="C254" s="30"/>
      <c r="D254" s="37"/>
      <c r="E254" s="30"/>
      <c r="F254" s="45"/>
      <c r="G254" s="45"/>
      <c r="H254" s="30"/>
      <c r="I254" s="46"/>
      <c r="J254" s="10">
        <f t="shared" si="34"/>
        <v>0</v>
      </c>
      <c r="K254" s="33">
        <f t="shared" si="35"/>
        <v>125.20999999999998</v>
      </c>
      <c r="L254" s="10">
        <f t="shared" si="36"/>
        <v>249.17</v>
      </c>
      <c r="M254" s="34">
        <v>1.98996310875703</v>
      </c>
    </row>
    <row r="255" spans="1:13" ht="15.75">
      <c r="A255" s="35"/>
      <c r="B255" s="30"/>
      <c r="C255" s="30"/>
      <c r="D255" s="37"/>
      <c r="E255" s="30"/>
      <c r="F255" s="45"/>
      <c r="G255" s="45"/>
      <c r="H255" s="30"/>
      <c r="I255" s="46"/>
      <c r="J255" s="10">
        <f t="shared" si="34"/>
        <v>0</v>
      </c>
      <c r="K255" s="33">
        <f t="shared" si="35"/>
        <v>125.20999999999998</v>
      </c>
      <c r="L255" s="10">
        <f t="shared" si="36"/>
        <v>249.17</v>
      </c>
      <c r="M255" s="34">
        <v>1.98996310875703</v>
      </c>
    </row>
    <row r="256" spans="1:13" ht="15.75">
      <c r="A256" s="35"/>
      <c r="B256" s="30"/>
      <c r="C256" s="30"/>
      <c r="D256" s="35"/>
      <c r="E256" s="30"/>
      <c r="F256" s="45"/>
      <c r="G256" s="45"/>
      <c r="H256" s="30"/>
      <c r="I256" s="46"/>
      <c r="J256" s="10">
        <f t="shared" si="34"/>
        <v>0</v>
      </c>
      <c r="K256" s="33">
        <f t="shared" si="35"/>
        <v>125.20999999999998</v>
      </c>
      <c r="L256" s="10">
        <f t="shared" si="36"/>
        <v>249.17</v>
      </c>
      <c r="M256" s="34">
        <v>1.98996310875703</v>
      </c>
    </row>
    <row r="257" spans="1:13" ht="15.75">
      <c r="A257" s="35"/>
      <c r="B257" s="30"/>
      <c r="C257" s="30"/>
      <c r="D257" s="35"/>
      <c r="E257" s="30"/>
      <c r="F257" s="45"/>
      <c r="G257" s="45"/>
      <c r="H257" s="30"/>
      <c r="I257" s="46"/>
      <c r="J257" s="10">
        <f t="shared" si="34"/>
        <v>0</v>
      </c>
      <c r="K257" s="33">
        <f t="shared" si="35"/>
        <v>125.20999999999998</v>
      </c>
      <c r="L257" s="10">
        <f t="shared" si="36"/>
        <v>249.17</v>
      </c>
      <c r="M257" s="34">
        <v>1.98996310875703</v>
      </c>
    </row>
    <row r="258" spans="1:13" ht="15.75">
      <c r="A258" s="35"/>
      <c r="B258" s="30"/>
      <c r="C258" s="30"/>
      <c r="D258" s="35"/>
      <c r="E258" s="30"/>
      <c r="F258" s="45"/>
      <c r="G258" s="45"/>
      <c r="H258" s="30"/>
      <c r="I258" s="47"/>
      <c r="J258" s="10">
        <f t="shared" si="34"/>
        <v>0</v>
      </c>
      <c r="K258" s="33">
        <f t="shared" si="35"/>
        <v>125.20999999999998</v>
      </c>
      <c r="L258" s="10">
        <f t="shared" si="36"/>
        <v>249.17</v>
      </c>
      <c r="M258" s="34">
        <v>1.98996310875703</v>
      </c>
    </row>
    <row r="259" spans="1:13" ht="15.75">
      <c r="A259" s="35"/>
      <c r="B259" s="30"/>
      <c r="C259" s="30"/>
      <c r="D259" s="35"/>
      <c r="E259" s="30"/>
      <c r="F259" s="45"/>
      <c r="G259" s="45"/>
      <c r="H259" s="30"/>
      <c r="I259" s="47"/>
      <c r="J259" s="10">
        <f t="shared" si="34"/>
        <v>0</v>
      </c>
      <c r="K259" s="33">
        <f t="shared" si="35"/>
        <v>125.20999999999998</v>
      </c>
      <c r="L259" s="10">
        <f t="shared" si="36"/>
        <v>249.17</v>
      </c>
      <c r="M259" s="34">
        <v>1.98996310875703</v>
      </c>
    </row>
    <row r="260" spans="1:13" ht="15.75">
      <c r="A260" s="29"/>
      <c r="B260" s="30"/>
      <c r="C260" s="30"/>
      <c r="D260" s="35"/>
      <c r="E260" s="30"/>
      <c r="F260" s="45"/>
      <c r="G260" s="45"/>
      <c r="H260" s="30"/>
      <c r="I260" s="47"/>
      <c r="J260" s="10">
        <f t="shared" si="34"/>
        <v>0</v>
      </c>
      <c r="K260" s="33">
        <f t="shared" si="35"/>
        <v>125.20999999999998</v>
      </c>
      <c r="L260" s="10">
        <f t="shared" si="36"/>
        <v>249.17</v>
      </c>
      <c r="M260" s="34">
        <v>1.98996310875703</v>
      </c>
    </row>
    <row r="261" spans="1:13" ht="15.75">
      <c r="A261" s="29"/>
      <c r="B261" s="30"/>
      <c r="C261" s="30"/>
      <c r="D261" s="35"/>
      <c r="E261" s="30"/>
      <c r="F261" s="45"/>
      <c r="G261" s="45"/>
      <c r="H261" s="30"/>
      <c r="I261" s="47"/>
      <c r="J261" s="10">
        <f t="shared" si="34"/>
        <v>0</v>
      </c>
      <c r="K261" s="33">
        <f t="shared" si="35"/>
        <v>125.20999999999998</v>
      </c>
      <c r="L261" s="10">
        <f t="shared" si="36"/>
        <v>249.17</v>
      </c>
      <c r="M261" s="34">
        <v>1.98996310875703</v>
      </c>
    </row>
    <row r="262" spans="1:13" ht="15.75">
      <c r="A262" s="29"/>
      <c r="B262" s="30"/>
      <c r="C262" s="30"/>
      <c r="D262" s="35"/>
      <c r="E262" s="30"/>
      <c r="F262" s="45"/>
      <c r="G262" s="45"/>
      <c r="H262" s="30"/>
      <c r="I262" s="47"/>
      <c r="J262" s="10">
        <f t="shared" si="34"/>
        <v>0</v>
      </c>
      <c r="K262" s="33">
        <f t="shared" si="35"/>
        <v>125.20999999999998</v>
      </c>
      <c r="L262" s="10">
        <f t="shared" si="36"/>
        <v>249.17</v>
      </c>
      <c r="M262" s="34">
        <v>1.98996310875703</v>
      </c>
    </row>
    <row r="263" spans="1:13" ht="15.75">
      <c r="A263" s="29"/>
      <c r="B263" s="30"/>
      <c r="C263" s="30"/>
      <c r="D263" s="35"/>
      <c r="E263" s="30"/>
      <c r="F263" s="45"/>
      <c r="G263" s="45"/>
      <c r="H263" s="30"/>
      <c r="I263" s="47"/>
      <c r="J263" s="10">
        <f t="shared" si="34"/>
        <v>0</v>
      </c>
      <c r="K263" s="48">
        <f t="shared" si="35"/>
        <v>125.20999999999998</v>
      </c>
      <c r="L263" s="10">
        <f t="shared" si="36"/>
        <v>249.17</v>
      </c>
      <c r="M263" s="34">
        <v>1.98996310875703</v>
      </c>
    </row>
    <row r="264" spans="1:13" ht="18">
      <c r="A264" s="29"/>
      <c r="B264" s="30"/>
      <c r="C264" s="30"/>
      <c r="D264" s="35"/>
      <c r="E264" s="30"/>
      <c r="F264" s="45"/>
      <c r="G264" s="45"/>
      <c r="H264" s="30"/>
      <c r="I264" s="49">
        <f>SUM(I247:I263)</f>
        <v>180</v>
      </c>
      <c r="J264" s="50">
        <f>SUM(J247:J263)</f>
        <v>358.1933595762654</v>
      </c>
      <c r="K264" s="33"/>
      <c r="L264" s="10"/>
      <c r="M264" s="51"/>
    </row>
    <row r="266" spans="1:13" ht="15" customHeight="1">
      <c r="A266" s="83"/>
      <c r="B266" s="83"/>
      <c r="C266" s="83"/>
      <c r="D266" s="84" t="s">
        <v>42</v>
      </c>
      <c r="E266" s="84"/>
      <c r="F266" s="84"/>
      <c r="G266" s="84"/>
      <c r="H266" s="84"/>
      <c r="I266" s="84"/>
      <c r="J266" s="84"/>
      <c r="K266" s="26" t="s">
        <v>1</v>
      </c>
      <c r="L266" s="85">
        <v>2007</v>
      </c>
      <c r="M266" s="85"/>
    </row>
    <row r="267" spans="1:13" ht="15.75">
      <c r="A267" s="83"/>
      <c r="B267" s="83"/>
      <c r="C267" s="83"/>
      <c r="D267" s="84"/>
      <c r="E267" s="84"/>
      <c r="F267" s="84"/>
      <c r="G267" s="84"/>
      <c r="H267" s="84"/>
      <c r="I267" s="84"/>
      <c r="J267" s="84"/>
      <c r="K267" s="27" t="s">
        <v>2</v>
      </c>
      <c r="L267" s="85" t="s">
        <v>88</v>
      </c>
      <c r="M267" s="85"/>
    </row>
    <row r="268" spans="1:13" ht="15" customHeight="1">
      <c r="A268" s="86" t="s">
        <v>4</v>
      </c>
      <c r="B268" s="86" t="s">
        <v>5</v>
      </c>
      <c r="C268" s="86" t="s">
        <v>6</v>
      </c>
      <c r="D268" s="86" t="s">
        <v>7</v>
      </c>
      <c r="E268" s="87" t="s">
        <v>8</v>
      </c>
      <c r="F268" s="87"/>
      <c r="G268" s="87"/>
      <c r="H268" s="87" t="s">
        <v>9</v>
      </c>
      <c r="I268" s="87"/>
      <c r="J268" s="87"/>
      <c r="K268" s="87" t="s">
        <v>10</v>
      </c>
      <c r="L268" s="87"/>
      <c r="M268" s="87"/>
    </row>
    <row r="269" spans="1:13" ht="30">
      <c r="A269" s="86"/>
      <c r="B269" s="86"/>
      <c r="C269" s="86"/>
      <c r="D269" s="86"/>
      <c r="E269" s="28" t="s">
        <v>11</v>
      </c>
      <c r="F269" s="28" t="s">
        <v>12</v>
      </c>
      <c r="G269" s="28" t="s">
        <v>13</v>
      </c>
      <c r="H269" s="28" t="s">
        <v>43</v>
      </c>
      <c r="I269" s="28" t="s">
        <v>44</v>
      </c>
      <c r="J269" s="28" t="s">
        <v>16</v>
      </c>
      <c r="K269" s="28" t="s">
        <v>44</v>
      </c>
      <c r="L269" s="28" t="s">
        <v>16</v>
      </c>
      <c r="M269" s="28" t="s">
        <v>19</v>
      </c>
    </row>
    <row r="270" spans="1:13" ht="15.75">
      <c r="A270" s="29"/>
      <c r="B270" s="30"/>
      <c r="C270" s="30"/>
      <c r="D270" s="31" t="s">
        <v>20</v>
      </c>
      <c r="E270" s="30"/>
      <c r="F270" s="45"/>
      <c r="G270" s="45"/>
      <c r="H270" s="32"/>
      <c r="I270" s="30"/>
      <c r="J270" s="10"/>
      <c r="K270" s="33">
        <v>125.21</v>
      </c>
      <c r="L270" s="10">
        <f>ROUNDDOWN(K270*M270,2)</f>
        <v>252.56</v>
      </c>
      <c r="M270" s="34">
        <v>2.01716709049886</v>
      </c>
    </row>
    <row r="271" spans="1:13" ht="18.75">
      <c r="A271" s="35" t="s">
        <v>89</v>
      </c>
      <c r="B271" s="36"/>
      <c r="C271" s="36"/>
      <c r="D271" s="52"/>
      <c r="E271" s="32">
        <v>1200</v>
      </c>
      <c r="F271" s="38">
        <v>2.02</v>
      </c>
      <c r="G271" s="10">
        <v>2424</v>
      </c>
      <c r="H271" s="30"/>
      <c r="I271" s="30"/>
      <c r="J271" s="10"/>
      <c r="K271" s="33">
        <f>K270+E271</f>
        <v>1325.21</v>
      </c>
      <c r="L271" s="10">
        <f>ROUNDDOWN(K271*M271,2)</f>
        <v>2673.16</v>
      </c>
      <c r="M271" s="34">
        <v>2.01716709049886</v>
      </c>
    </row>
    <row r="272" spans="1:13" ht="37.5">
      <c r="A272" s="35" t="s">
        <v>90</v>
      </c>
      <c r="B272" s="39"/>
      <c r="C272" s="39"/>
      <c r="D272" s="52" t="s">
        <v>46</v>
      </c>
      <c r="E272" s="39"/>
      <c r="F272" s="40"/>
      <c r="G272" s="40"/>
      <c r="H272" s="30">
        <v>1322</v>
      </c>
      <c r="I272" s="39">
        <v>60</v>
      </c>
      <c r="J272" s="10">
        <f aca="true" t="shared" si="37" ref="J272:J287">M272*I272</f>
        <v>121.03002542993161</v>
      </c>
      <c r="K272" s="33">
        <f aca="true" t="shared" si="38" ref="K272:K287">K271-I272</f>
        <v>1265.21</v>
      </c>
      <c r="L272" s="10">
        <f>ROUNDDOWN(K272*M272,2)</f>
        <v>2552.13</v>
      </c>
      <c r="M272" s="34">
        <v>2.01716709049886</v>
      </c>
    </row>
    <row r="273" spans="1:13" ht="37.5">
      <c r="A273" s="35" t="s">
        <v>91</v>
      </c>
      <c r="B273" s="39"/>
      <c r="C273" s="41"/>
      <c r="D273" s="52" t="s">
        <v>46</v>
      </c>
      <c r="E273" s="42"/>
      <c r="F273" s="40"/>
      <c r="G273" s="43"/>
      <c r="H273" s="39">
        <v>1326</v>
      </c>
      <c r="I273" s="44">
        <v>60</v>
      </c>
      <c r="J273" s="10">
        <f t="shared" si="37"/>
        <v>121.03002542993161</v>
      </c>
      <c r="K273" s="33">
        <f t="shared" si="38"/>
        <v>1205.21</v>
      </c>
      <c r="L273" s="10">
        <f aca="true" t="shared" si="39" ref="L273:L287">ROUNDUP(K273*M273,2)</f>
        <v>2431.11</v>
      </c>
      <c r="M273" s="34">
        <v>2.01716709049886</v>
      </c>
    </row>
    <row r="274" spans="1:13" ht="37.5">
      <c r="A274" s="35" t="s">
        <v>92</v>
      </c>
      <c r="B274" s="30"/>
      <c r="C274" s="30"/>
      <c r="D274" s="52" t="s">
        <v>46</v>
      </c>
      <c r="E274" s="30"/>
      <c r="F274" s="45"/>
      <c r="G274" s="45"/>
      <c r="H274" s="30">
        <v>1328</v>
      </c>
      <c r="I274" s="46">
        <v>60</v>
      </c>
      <c r="J274" s="10">
        <f t="shared" si="37"/>
        <v>121.03002542993161</v>
      </c>
      <c r="K274" s="33">
        <f t="shared" si="38"/>
        <v>1145.21</v>
      </c>
      <c r="L274" s="10">
        <f t="shared" si="39"/>
        <v>2310.0800000000004</v>
      </c>
      <c r="M274" s="34">
        <v>2.01716709049886</v>
      </c>
    </row>
    <row r="275" spans="1:13" ht="37.5">
      <c r="A275" s="35" t="s">
        <v>93</v>
      </c>
      <c r="B275" s="30"/>
      <c r="C275" s="30"/>
      <c r="D275" s="52" t="s">
        <v>46</v>
      </c>
      <c r="E275" s="30"/>
      <c r="F275" s="45"/>
      <c r="G275" s="45"/>
      <c r="H275" s="30">
        <v>1330</v>
      </c>
      <c r="I275" s="46">
        <v>60</v>
      </c>
      <c r="J275" s="10">
        <f t="shared" si="37"/>
        <v>121.03002542993161</v>
      </c>
      <c r="K275" s="33">
        <f t="shared" si="38"/>
        <v>1085.21</v>
      </c>
      <c r="L275" s="10">
        <f t="shared" si="39"/>
        <v>2189.05</v>
      </c>
      <c r="M275" s="34">
        <v>2.01716709049886</v>
      </c>
    </row>
    <row r="276" spans="1:13" ht="15.75">
      <c r="A276" s="35"/>
      <c r="B276" s="30"/>
      <c r="C276" s="30"/>
      <c r="D276" s="37"/>
      <c r="E276" s="30"/>
      <c r="F276" s="45"/>
      <c r="G276" s="45"/>
      <c r="H276" s="30"/>
      <c r="I276" s="46"/>
      <c r="J276" s="10">
        <f t="shared" si="37"/>
        <v>0</v>
      </c>
      <c r="K276" s="33">
        <f t="shared" si="38"/>
        <v>1085.21</v>
      </c>
      <c r="L276" s="10">
        <f t="shared" si="39"/>
        <v>2189.05</v>
      </c>
      <c r="M276" s="34">
        <v>2.01716709049886</v>
      </c>
    </row>
    <row r="277" spans="1:13" ht="15.75">
      <c r="A277" s="35"/>
      <c r="B277" s="30"/>
      <c r="C277" s="30"/>
      <c r="D277" s="37"/>
      <c r="E277" s="30"/>
      <c r="F277" s="45"/>
      <c r="G277" s="45"/>
      <c r="H277" s="30"/>
      <c r="I277" s="46"/>
      <c r="J277" s="10">
        <f t="shared" si="37"/>
        <v>0</v>
      </c>
      <c r="K277" s="33">
        <f t="shared" si="38"/>
        <v>1085.21</v>
      </c>
      <c r="L277" s="10">
        <f t="shared" si="39"/>
        <v>2189.05</v>
      </c>
      <c r="M277" s="34">
        <v>2.01716709049886</v>
      </c>
    </row>
    <row r="278" spans="1:13" ht="15.75">
      <c r="A278" s="35"/>
      <c r="B278" s="30"/>
      <c r="C278" s="30"/>
      <c r="D278" s="37"/>
      <c r="E278" s="30"/>
      <c r="F278" s="45"/>
      <c r="G278" s="45"/>
      <c r="H278" s="30"/>
      <c r="I278" s="46"/>
      <c r="J278" s="10">
        <f t="shared" si="37"/>
        <v>0</v>
      </c>
      <c r="K278" s="33">
        <f t="shared" si="38"/>
        <v>1085.21</v>
      </c>
      <c r="L278" s="10">
        <f t="shared" si="39"/>
        <v>2189.05</v>
      </c>
      <c r="M278" s="34">
        <v>2.01716709049886</v>
      </c>
    </row>
    <row r="279" spans="1:13" ht="15.75">
      <c r="A279" s="35"/>
      <c r="B279" s="30"/>
      <c r="C279" s="30"/>
      <c r="D279" s="37"/>
      <c r="E279" s="30"/>
      <c r="F279" s="45"/>
      <c r="G279" s="45"/>
      <c r="H279" s="30"/>
      <c r="I279" s="46"/>
      <c r="J279" s="10">
        <f t="shared" si="37"/>
        <v>0</v>
      </c>
      <c r="K279" s="33">
        <f t="shared" si="38"/>
        <v>1085.21</v>
      </c>
      <c r="L279" s="10">
        <f t="shared" si="39"/>
        <v>2189.05</v>
      </c>
      <c r="M279" s="34">
        <v>2.01716709049886</v>
      </c>
    </row>
    <row r="280" spans="1:13" ht="15.75">
      <c r="A280" s="35"/>
      <c r="B280" s="30"/>
      <c r="C280" s="30"/>
      <c r="D280" s="35"/>
      <c r="E280" s="30"/>
      <c r="F280" s="45"/>
      <c r="G280" s="45"/>
      <c r="H280" s="30"/>
      <c r="I280" s="46"/>
      <c r="J280" s="10">
        <f t="shared" si="37"/>
        <v>0</v>
      </c>
      <c r="K280" s="33">
        <f t="shared" si="38"/>
        <v>1085.21</v>
      </c>
      <c r="L280" s="10">
        <f t="shared" si="39"/>
        <v>2189.05</v>
      </c>
      <c r="M280" s="34">
        <v>2.01716709049886</v>
      </c>
    </row>
    <row r="281" spans="1:13" ht="15.75">
      <c r="A281" s="35"/>
      <c r="B281" s="30"/>
      <c r="C281" s="30"/>
      <c r="D281" s="35"/>
      <c r="E281" s="30"/>
      <c r="F281" s="45"/>
      <c r="G281" s="45"/>
      <c r="H281" s="30"/>
      <c r="I281" s="46"/>
      <c r="J281" s="10">
        <f t="shared" si="37"/>
        <v>0</v>
      </c>
      <c r="K281" s="33">
        <f t="shared" si="38"/>
        <v>1085.21</v>
      </c>
      <c r="L281" s="10">
        <f t="shared" si="39"/>
        <v>2189.05</v>
      </c>
      <c r="M281" s="34">
        <v>2.01716709049886</v>
      </c>
    </row>
    <row r="282" spans="1:13" ht="15.75">
      <c r="A282" s="35"/>
      <c r="B282" s="30"/>
      <c r="C282" s="30"/>
      <c r="D282" s="35"/>
      <c r="E282" s="30"/>
      <c r="F282" s="45"/>
      <c r="G282" s="45"/>
      <c r="H282" s="30"/>
      <c r="I282" s="47"/>
      <c r="J282" s="10">
        <f t="shared" si="37"/>
        <v>0</v>
      </c>
      <c r="K282" s="33">
        <f t="shared" si="38"/>
        <v>1085.21</v>
      </c>
      <c r="L282" s="10">
        <f t="shared" si="39"/>
        <v>2189.05</v>
      </c>
      <c r="M282" s="34">
        <v>2.01716709049886</v>
      </c>
    </row>
    <row r="283" spans="1:13" ht="15.75">
      <c r="A283" s="35"/>
      <c r="B283" s="30"/>
      <c r="C283" s="30"/>
      <c r="D283" s="35"/>
      <c r="E283" s="30"/>
      <c r="F283" s="45"/>
      <c r="G283" s="45"/>
      <c r="H283" s="30"/>
      <c r="I283" s="47"/>
      <c r="J283" s="10">
        <f t="shared" si="37"/>
        <v>0</v>
      </c>
      <c r="K283" s="33">
        <f t="shared" si="38"/>
        <v>1085.21</v>
      </c>
      <c r="L283" s="10">
        <f t="shared" si="39"/>
        <v>2189.05</v>
      </c>
      <c r="M283" s="34">
        <v>2.01716709049886</v>
      </c>
    </row>
    <row r="284" spans="1:13" ht="15.75">
      <c r="A284" s="29"/>
      <c r="B284" s="30"/>
      <c r="C284" s="30"/>
      <c r="D284" s="35"/>
      <c r="E284" s="30"/>
      <c r="F284" s="45"/>
      <c r="G284" s="45"/>
      <c r="H284" s="30"/>
      <c r="I284" s="47"/>
      <c r="J284" s="10">
        <f t="shared" si="37"/>
        <v>0</v>
      </c>
      <c r="K284" s="33">
        <f t="shared" si="38"/>
        <v>1085.21</v>
      </c>
      <c r="L284" s="10">
        <f t="shared" si="39"/>
        <v>2189.05</v>
      </c>
      <c r="M284" s="34">
        <v>2.01716709049886</v>
      </c>
    </row>
    <row r="285" spans="1:13" ht="15.75">
      <c r="A285" s="29"/>
      <c r="B285" s="30"/>
      <c r="C285" s="30"/>
      <c r="D285" s="35"/>
      <c r="E285" s="30"/>
      <c r="F285" s="45"/>
      <c r="G285" s="45"/>
      <c r="H285" s="30"/>
      <c r="I285" s="47"/>
      <c r="J285" s="10">
        <f t="shared" si="37"/>
        <v>0</v>
      </c>
      <c r="K285" s="33">
        <f t="shared" si="38"/>
        <v>1085.21</v>
      </c>
      <c r="L285" s="10">
        <f t="shared" si="39"/>
        <v>2189.05</v>
      </c>
      <c r="M285" s="34">
        <v>2.01716709049886</v>
      </c>
    </row>
    <row r="286" spans="1:13" ht="15.75">
      <c r="A286" s="29"/>
      <c r="B286" s="30"/>
      <c r="C286" s="30"/>
      <c r="D286" s="35"/>
      <c r="E286" s="30"/>
      <c r="F286" s="45"/>
      <c r="G286" s="45"/>
      <c r="H286" s="30"/>
      <c r="I286" s="47"/>
      <c r="J286" s="10">
        <f t="shared" si="37"/>
        <v>0</v>
      </c>
      <c r="K286" s="33">
        <f t="shared" si="38"/>
        <v>1085.21</v>
      </c>
      <c r="L286" s="10">
        <f t="shared" si="39"/>
        <v>2189.05</v>
      </c>
      <c r="M286" s="34">
        <v>2.01716709049886</v>
      </c>
    </row>
    <row r="287" spans="1:13" ht="15.75">
      <c r="A287" s="29"/>
      <c r="B287" s="30"/>
      <c r="C287" s="30"/>
      <c r="D287" s="35"/>
      <c r="E287" s="30"/>
      <c r="F287" s="45"/>
      <c r="G287" s="45"/>
      <c r="H287" s="30"/>
      <c r="I287" s="47"/>
      <c r="J287" s="10">
        <f t="shared" si="37"/>
        <v>0</v>
      </c>
      <c r="K287" s="48">
        <f t="shared" si="38"/>
        <v>1085.21</v>
      </c>
      <c r="L287" s="10">
        <f t="shared" si="39"/>
        <v>2189.05</v>
      </c>
      <c r="M287" s="34">
        <v>2.01716709049886</v>
      </c>
    </row>
    <row r="288" spans="1:13" ht="18">
      <c r="A288" s="29"/>
      <c r="B288" s="30"/>
      <c r="C288" s="30"/>
      <c r="D288" s="35"/>
      <c r="E288" s="30"/>
      <c r="F288" s="45"/>
      <c r="G288" s="45"/>
      <c r="H288" s="30"/>
      <c r="I288" s="49">
        <f>SUM(I271:I287)</f>
        <v>240</v>
      </c>
      <c r="J288" s="50">
        <f>SUM(J271:J287)</f>
        <v>484.12010171972645</v>
      </c>
      <c r="K288" s="33"/>
      <c r="L288" s="10"/>
      <c r="M288" s="51"/>
    </row>
  </sheetData>
  <sheetProtection/>
  <mergeCells count="134">
    <mergeCell ref="H268:J268"/>
    <mergeCell ref="K268:M268"/>
    <mergeCell ref="K244:M244"/>
    <mergeCell ref="A266:C267"/>
    <mergeCell ref="D266:J267"/>
    <mergeCell ref="L266:M266"/>
    <mergeCell ref="L267:M267"/>
    <mergeCell ref="A268:A269"/>
    <mergeCell ref="B268:B269"/>
    <mergeCell ref="C268:C269"/>
    <mergeCell ref="D268:D269"/>
    <mergeCell ref="E268:G268"/>
    <mergeCell ref="A244:A245"/>
    <mergeCell ref="B244:B245"/>
    <mergeCell ref="C244:C245"/>
    <mergeCell ref="D244:D245"/>
    <mergeCell ref="E244:G244"/>
    <mergeCell ref="H244:J244"/>
    <mergeCell ref="K220:M220"/>
    <mergeCell ref="E241:M241"/>
    <mergeCell ref="A242:C243"/>
    <mergeCell ref="D242:J243"/>
    <mergeCell ref="L242:M242"/>
    <mergeCell ref="L243:M243"/>
    <mergeCell ref="A220:A221"/>
    <mergeCell ref="B220:B221"/>
    <mergeCell ref="C220:C221"/>
    <mergeCell ref="D220:D221"/>
    <mergeCell ref="E220:G220"/>
    <mergeCell ref="H220:J220"/>
    <mergeCell ref="K195:M195"/>
    <mergeCell ref="E216:M216"/>
    <mergeCell ref="A218:C219"/>
    <mergeCell ref="D218:J219"/>
    <mergeCell ref="L218:M218"/>
    <mergeCell ref="L219:M219"/>
    <mergeCell ref="A195:A196"/>
    <mergeCell ref="B195:B196"/>
    <mergeCell ref="C195:C196"/>
    <mergeCell ref="D195:D196"/>
    <mergeCell ref="E195:G195"/>
    <mergeCell ref="H195:J195"/>
    <mergeCell ref="H171:J171"/>
    <mergeCell ref="K171:M171"/>
    <mergeCell ref="A193:C194"/>
    <mergeCell ref="D193:J194"/>
    <mergeCell ref="L193:M193"/>
    <mergeCell ref="L194:M194"/>
    <mergeCell ref="K147:M147"/>
    <mergeCell ref="A169:C170"/>
    <mergeCell ref="D169:J170"/>
    <mergeCell ref="L169:M169"/>
    <mergeCell ref="L170:M170"/>
    <mergeCell ref="A171:A172"/>
    <mergeCell ref="B171:B172"/>
    <mergeCell ref="C171:C172"/>
    <mergeCell ref="D171:D172"/>
    <mergeCell ref="E171:G171"/>
    <mergeCell ref="A147:A148"/>
    <mergeCell ref="B147:B148"/>
    <mergeCell ref="C147:C148"/>
    <mergeCell ref="D147:D148"/>
    <mergeCell ref="E147:G147"/>
    <mergeCell ref="H147:J147"/>
    <mergeCell ref="H123:J123"/>
    <mergeCell ref="K123:M123"/>
    <mergeCell ref="A145:C146"/>
    <mergeCell ref="D145:J146"/>
    <mergeCell ref="L145:M145"/>
    <mergeCell ref="L146:M146"/>
    <mergeCell ref="K99:M99"/>
    <mergeCell ref="A121:C122"/>
    <mergeCell ref="D121:J122"/>
    <mergeCell ref="L121:M121"/>
    <mergeCell ref="L122:M122"/>
    <mergeCell ref="A123:A124"/>
    <mergeCell ref="B123:B124"/>
    <mergeCell ref="C123:C124"/>
    <mergeCell ref="D123:D124"/>
    <mergeCell ref="E123:G123"/>
    <mergeCell ref="A99:A100"/>
    <mergeCell ref="B99:B100"/>
    <mergeCell ref="C99:C100"/>
    <mergeCell ref="D99:D100"/>
    <mergeCell ref="E99:G99"/>
    <mergeCell ref="H99:J99"/>
    <mergeCell ref="H75:J75"/>
    <mergeCell ref="K75:M75"/>
    <mergeCell ref="A97:C98"/>
    <mergeCell ref="D97:J98"/>
    <mergeCell ref="L97:M97"/>
    <mergeCell ref="L98:M98"/>
    <mergeCell ref="K51:M51"/>
    <mergeCell ref="A73:C74"/>
    <mergeCell ref="D73:J74"/>
    <mergeCell ref="L73:M73"/>
    <mergeCell ref="L74:M74"/>
    <mergeCell ref="A75:A76"/>
    <mergeCell ref="B75:B76"/>
    <mergeCell ref="C75:C76"/>
    <mergeCell ref="D75:D76"/>
    <mergeCell ref="E75:G75"/>
    <mergeCell ref="A51:A52"/>
    <mergeCell ref="B51:B52"/>
    <mergeCell ref="C51:C52"/>
    <mergeCell ref="D51:D52"/>
    <mergeCell ref="E51:G51"/>
    <mergeCell ref="H51:J51"/>
    <mergeCell ref="H27:J27"/>
    <mergeCell ref="K27:M27"/>
    <mergeCell ref="A49:C50"/>
    <mergeCell ref="D49:J50"/>
    <mergeCell ref="L49:M49"/>
    <mergeCell ref="L50:M50"/>
    <mergeCell ref="K3:M3"/>
    <mergeCell ref="A25:C26"/>
    <mergeCell ref="D25:J26"/>
    <mergeCell ref="L25:M25"/>
    <mergeCell ref="L26:M26"/>
    <mergeCell ref="A27:A28"/>
    <mergeCell ref="B27:B28"/>
    <mergeCell ref="C27:C28"/>
    <mergeCell ref="D27:D28"/>
    <mergeCell ref="E27:G27"/>
    <mergeCell ref="A1:C2"/>
    <mergeCell ref="D1:J2"/>
    <mergeCell ref="L1:M1"/>
    <mergeCell ref="L2:M2"/>
    <mergeCell ref="A3:A4"/>
    <mergeCell ref="B3:B4"/>
    <mergeCell ref="C3:C4"/>
    <mergeCell ref="D3:D4"/>
    <mergeCell ref="E3:G3"/>
    <mergeCell ref="H3:J3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25"/>
  <sheetViews>
    <sheetView tabSelected="1" view="pageBreakPreview" zoomScale="75" zoomScaleNormal="50" zoomScaleSheetLayoutView="75" zoomScalePageLayoutView="0" workbookViewId="0" topLeftCell="A1">
      <selection activeCell="F15" sqref="F15"/>
    </sheetView>
  </sheetViews>
  <sheetFormatPr defaultColWidth="9.140625" defaultRowHeight="12.75"/>
  <cols>
    <col min="2" max="2" width="7.28125" style="0" customWidth="1"/>
    <col min="3" max="3" width="23.421875" style="0" customWidth="1"/>
    <col min="4" max="4" width="25.00390625" style="0" customWidth="1"/>
    <col min="5" max="5" width="16.7109375" style="0" customWidth="1"/>
    <col min="6" max="6" width="16.140625" style="0" customWidth="1"/>
    <col min="7" max="7" width="35.421875" style="0" customWidth="1"/>
    <col min="8" max="8" width="13.28125" style="0" customWidth="1"/>
    <col min="9" max="9" width="11.57421875" style="0" customWidth="1"/>
    <col min="10" max="10" width="8.57421875" style="0" customWidth="1"/>
    <col min="11" max="11" width="14.57421875" style="0" customWidth="1"/>
    <col min="12" max="12" width="15.8515625" style="0" customWidth="1"/>
    <col min="13" max="13" width="9.28125" style="0" customWidth="1"/>
    <col min="14" max="14" width="8.28125" style="0" customWidth="1"/>
    <col min="15" max="15" width="10.7109375" style="0" customWidth="1"/>
  </cols>
  <sheetData>
    <row r="3" spans="2:15" ht="31.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2:15" ht="74.25" customHeight="1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2:15" ht="12.75">
      <c r="B5" s="106" t="s">
        <v>126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2:15" ht="33" customHeight="1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15" ht="63" customHeight="1">
      <c r="B7" s="112" t="s">
        <v>127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ht="25.5" customHeight="1">
      <c r="B8" s="115" t="s">
        <v>128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8" t="s">
        <v>129</v>
      </c>
      <c r="N8" s="119"/>
      <c r="O8" s="120"/>
    </row>
    <row r="9" spans="2:15" ht="75">
      <c r="B9" s="121" t="s">
        <v>130</v>
      </c>
      <c r="C9" s="122"/>
      <c r="D9" s="68" t="s">
        <v>137</v>
      </c>
      <c r="E9" s="69" t="s">
        <v>131</v>
      </c>
      <c r="F9" s="68" t="s">
        <v>132</v>
      </c>
      <c r="G9" s="70" t="s">
        <v>133</v>
      </c>
      <c r="H9" s="70" t="s">
        <v>4</v>
      </c>
      <c r="I9" s="70" t="s">
        <v>134</v>
      </c>
      <c r="J9" s="71" t="s">
        <v>135</v>
      </c>
      <c r="K9" s="72" t="s">
        <v>136</v>
      </c>
      <c r="L9" s="73" t="s">
        <v>13</v>
      </c>
      <c r="M9" s="73" t="s">
        <v>138</v>
      </c>
      <c r="N9" s="73" t="s">
        <v>139</v>
      </c>
      <c r="O9" s="74" t="s">
        <v>140</v>
      </c>
    </row>
    <row r="10" spans="2:15" ht="34.5" customHeight="1">
      <c r="B10" s="98" t="s">
        <v>142</v>
      </c>
      <c r="C10" s="99"/>
      <c r="D10" s="128" t="s">
        <v>143</v>
      </c>
      <c r="E10" s="129" t="s">
        <v>144</v>
      </c>
      <c r="F10" s="132" t="s">
        <v>145</v>
      </c>
      <c r="G10" s="75" t="s">
        <v>146</v>
      </c>
      <c r="H10" s="137">
        <v>42556</v>
      </c>
      <c r="I10" s="138" t="s">
        <v>147</v>
      </c>
      <c r="J10" s="139">
        <v>19</v>
      </c>
      <c r="K10" s="140">
        <v>109.42</v>
      </c>
      <c r="L10" s="134">
        <v>2079</v>
      </c>
      <c r="M10" s="142"/>
      <c r="N10" s="134" t="s">
        <v>148</v>
      </c>
      <c r="O10" s="34"/>
    </row>
    <row r="11" spans="2:15" ht="40.5" customHeight="1">
      <c r="B11" s="98" t="s">
        <v>149</v>
      </c>
      <c r="C11" s="127"/>
      <c r="D11" s="130" t="s">
        <v>150</v>
      </c>
      <c r="E11" s="131" t="s">
        <v>151</v>
      </c>
      <c r="F11" s="130" t="s">
        <v>152</v>
      </c>
      <c r="G11" s="135" t="s">
        <v>153</v>
      </c>
      <c r="H11" s="137">
        <v>42557</v>
      </c>
      <c r="I11" s="134" t="s">
        <v>134</v>
      </c>
      <c r="J11" s="141">
        <v>1</v>
      </c>
      <c r="K11" s="140">
        <v>463</v>
      </c>
      <c r="L11" s="134">
        <f>J11*K11</f>
        <v>463</v>
      </c>
      <c r="M11" s="142"/>
      <c r="N11" s="134" t="s">
        <v>148</v>
      </c>
      <c r="O11" s="34"/>
    </row>
    <row r="12" spans="2:15" ht="42" customHeight="1">
      <c r="B12" s="98" t="s">
        <v>154</v>
      </c>
      <c r="C12" s="127"/>
      <c r="D12" s="130" t="s">
        <v>150</v>
      </c>
      <c r="E12" s="131" t="s">
        <v>155</v>
      </c>
      <c r="F12" s="133">
        <v>129166</v>
      </c>
      <c r="G12" s="136" t="s">
        <v>156</v>
      </c>
      <c r="H12" s="137">
        <v>42557</v>
      </c>
      <c r="I12" s="134" t="s">
        <v>134</v>
      </c>
      <c r="J12" s="141">
        <v>12</v>
      </c>
      <c r="K12" s="140">
        <v>24</v>
      </c>
      <c r="L12" s="134">
        <f>J12*K12</f>
        <v>288</v>
      </c>
      <c r="M12" s="142"/>
      <c r="N12" s="134" t="s">
        <v>148</v>
      </c>
      <c r="O12" s="34"/>
    </row>
    <row r="13" spans="2:15" ht="37.5" customHeight="1">
      <c r="B13" s="98" t="s">
        <v>157</v>
      </c>
      <c r="C13" s="127"/>
      <c r="D13" s="130" t="s">
        <v>158</v>
      </c>
      <c r="E13" s="131" t="s">
        <v>159</v>
      </c>
      <c r="F13" s="133">
        <v>11613412</v>
      </c>
      <c r="G13" s="136" t="s">
        <v>160</v>
      </c>
      <c r="H13" s="137">
        <v>42564</v>
      </c>
      <c r="I13" s="134" t="s">
        <v>161</v>
      </c>
      <c r="J13" s="141">
        <v>2</v>
      </c>
      <c r="K13" s="140">
        <v>45</v>
      </c>
      <c r="L13" s="134">
        <f>J13*K13</f>
        <v>90</v>
      </c>
      <c r="M13" s="142"/>
      <c r="N13" s="134" t="s">
        <v>148</v>
      </c>
      <c r="O13" s="34"/>
    </row>
    <row r="14" spans="2:15" ht="50.25" customHeight="1">
      <c r="B14" s="98" t="s">
        <v>162</v>
      </c>
      <c r="C14" s="127"/>
      <c r="D14" s="130" t="s">
        <v>163</v>
      </c>
      <c r="E14" s="131" t="s">
        <v>164</v>
      </c>
      <c r="F14" s="130" t="s">
        <v>165</v>
      </c>
      <c r="G14" s="135" t="s">
        <v>166</v>
      </c>
      <c r="H14" s="137">
        <v>42571</v>
      </c>
      <c r="I14" s="134" t="s">
        <v>134</v>
      </c>
      <c r="J14" s="141">
        <v>1</v>
      </c>
      <c r="K14" s="140">
        <v>520</v>
      </c>
      <c r="L14" s="134">
        <f>J14*K14</f>
        <v>520</v>
      </c>
      <c r="M14" s="142"/>
      <c r="N14" s="134" t="s">
        <v>148</v>
      </c>
      <c r="O14" s="34"/>
    </row>
    <row r="15" spans="2:15" ht="15.75">
      <c r="B15" s="94"/>
      <c r="C15" s="95"/>
      <c r="D15" s="30"/>
      <c r="E15" s="37"/>
      <c r="F15" s="30"/>
      <c r="G15" s="45"/>
      <c r="H15" s="45"/>
      <c r="I15" s="45"/>
      <c r="J15" s="30"/>
      <c r="K15" s="30"/>
      <c r="L15" s="10"/>
      <c r="M15" s="33"/>
      <c r="N15" s="10"/>
      <c r="O15" s="34"/>
    </row>
    <row r="16" spans="2:15" ht="15.75">
      <c r="B16" s="94"/>
      <c r="C16" s="95"/>
      <c r="D16" s="30"/>
      <c r="E16" s="37"/>
      <c r="F16" s="30"/>
      <c r="G16" s="45"/>
      <c r="H16" s="45"/>
      <c r="I16" s="45"/>
      <c r="J16" s="30"/>
      <c r="K16" s="30"/>
      <c r="L16" s="10"/>
      <c r="M16" s="33"/>
      <c r="N16" s="10"/>
      <c r="O16" s="34"/>
    </row>
    <row r="17" spans="2:15" ht="15.75">
      <c r="B17" s="94"/>
      <c r="C17" s="95"/>
      <c r="D17" s="30"/>
      <c r="E17" s="35"/>
      <c r="F17" s="30"/>
      <c r="G17" s="45"/>
      <c r="H17" s="45"/>
      <c r="I17" s="45"/>
      <c r="J17" s="30"/>
      <c r="K17" s="30"/>
      <c r="L17" s="10"/>
      <c r="M17" s="33"/>
      <c r="N17" s="10"/>
      <c r="O17" s="34"/>
    </row>
    <row r="18" spans="2:15" ht="15.75">
      <c r="B18" s="96"/>
      <c r="C18" s="97"/>
      <c r="D18" s="30"/>
      <c r="E18" s="35"/>
      <c r="F18" s="30"/>
      <c r="G18" s="45"/>
      <c r="H18" s="45"/>
      <c r="I18" s="45"/>
      <c r="J18" s="30"/>
      <c r="K18" s="30"/>
      <c r="L18" s="10"/>
      <c r="M18" s="33"/>
      <c r="N18" s="10"/>
      <c r="O18" s="34"/>
    </row>
    <row r="19" spans="2:15" ht="15.75">
      <c r="B19" s="94"/>
      <c r="C19" s="95"/>
      <c r="D19" s="30"/>
      <c r="E19" s="35"/>
      <c r="F19" s="30"/>
      <c r="G19" s="45"/>
      <c r="H19" s="45"/>
      <c r="I19" s="45"/>
      <c r="J19" s="30"/>
      <c r="K19" s="30"/>
      <c r="L19" s="10"/>
      <c r="M19" s="33"/>
      <c r="N19" s="10"/>
      <c r="O19" s="34"/>
    </row>
    <row r="20" spans="2:15" ht="15.75">
      <c r="B20" s="94"/>
      <c r="C20" s="95"/>
      <c r="D20" s="30"/>
      <c r="E20" s="35"/>
      <c r="F20" s="30"/>
      <c r="G20" s="45"/>
      <c r="H20" s="45"/>
      <c r="I20" s="45"/>
      <c r="J20" s="30"/>
      <c r="K20" s="30"/>
      <c r="L20" s="10"/>
      <c r="M20" s="33"/>
      <c r="N20" s="10"/>
      <c r="O20" s="34"/>
    </row>
    <row r="21" spans="2:15" ht="15.75">
      <c r="B21" s="89"/>
      <c r="C21" s="90"/>
      <c r="D21" s="30"/>
      <c r="E21" s="35"/>
      <c r="F21" s="30"/>
      <c r="G21" s="45"/>
      <c r="H21" s="45"/>
      <c r="I21" s="45"/>
      <c r="J21" s="30"/>
      <c r="K21" s="30"/>
      <c r="L21" s="10"/>
      <c r="M21" s="33"/>
      <c r="N21" s="10"/>
      <c r="O21" s="34"/>
    </row>
    <row r="22" spans="2:15" ht="15.75">
      <c r="B22" s="89"/>
      <c r="C22" s="90"/>
      <c r="D22" s="30"/>
      <c r="E22" s="35"/>
      <c r="F22" s="30"/>
      <c r="G22" s="45"/>
      <c r="H22" s="45"/>
      <c r="I22" s="45"/>
      <c r="J22" s="30"/>
      <c r="K22" s="30"/>
      <c r="L22" s="10"/>
      <c r="M22" s="33"/>
      <c r="N22" s="10"/>
      <c r="O22" s="34"/>
    </row>
    <row r="23" spans="2:15" ht="15.75">
      <c r="B23" s="89"/>
      <c r="C23" s="90"/>
      <c r="D23" s="30"/>
      <c r="E23" s="35"/>
      <c r="F23" s="30"/>
      <c r="G23" s="45"/>
      <c r="H23" s="45"/>
      <c r="I23" s="45"/>
      <c r="J23" s="30"/>
      <c r="K23" s="30"/>
      <c r="L23" s="10"/>
      <c r="M23" s="33"/>
      <c r="N23" s="10"/>
      <c r="O23" s="34"/>
    </row>
    <row r="24" spans="2:15" ht="15.75">
      <c r="B24" s="89"/>
      <c r="C24" s="90"/>
      <c r="D24" s="30"/>
      <c r="E24" s="35"/>
      <c r="F24" s="30"/>
      <c r="G24" s="45"/>
      <c r="H24" s="45"/>
      <c r="I24" s="45"/>
      <c r="J24" s="30"/>
      <c r="K24" s="30"/>
      <c r="L24" s="10"/>
      <c r="M24" s="33"/>
      <c r="N24" s="10"/>
      <c r="O24" s="34"/>
    </row>
    <row r="25" spans="2:15" ht="18">
      <c r="B25" s="91" t="s">
        <v>141</v>
      </c>
      <c r="C25" s="92"/>
      <c r="D25" s="92"/>
      <c r="E25" s="92"/>
      <c r="F25" s="92"/>
      <c r="G25" s="92"/>
      <c r="H25" s="92"/>
      <c r="I25" s="92"/>
      <c r="J25" s="92"/>
      <c r="K25" s="93"/>
      <c r="L25" s="143">
        <f>SUM(L10:L24)</f>
        <v>3440</v>
      </c>
      <c r="M25" s="33"/>
      <c r="N25" s="10"/>
      <c r="O25" s="51"/>
    </row>
  </sheetData>
  <sheetProtection/>
  <mergeCells count="22">
    <mergeCell ref="B3:O4"/>
    <mergeCell ref="B5:O6"/>
    <mergeCell ref="B7:O7"/>
    <mergeCell ref="B8:L8"/>
    <mergeCell ref="M8:O8"/>
    <mergeCell ref="B9:C9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K25"/>
    <mergeCell ref="B16:C16"/>
    <mergeCell ref="B17:C17"/>
    <mergeCell ref="B18:C18"/>
    <mergeCell ref="B19:C19"/>
    <mergeCell ref="B20:C20"/>
    <mergeCell ref="B21:C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7"/>
  <sheetViews>
    <sheetView view="pageBreakPreview" zoomScale="75" zoomScaleNormal="50" zoomScaleSheetLayoutView="75" zoomScalePageLayoutView="0" workbookViewId="0" topLeftCell="A270">
      <selection activeCell="L265" sqref="A265:M287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15.421875" style="0" customWidth="1"/>
    <col min="4" max="4" width="22.8515625" style="0" customWidth="1"/>
    <col min="5" max="5" width="11.421875" style="0" customWidth="1"/>
    <col min="6" max="6" width="9.8515625" style="0" customWidth="1"/>
    <col min="7" max="7" width="9.7109375" style="0" customWidth="1"/>
    <col min="8" max="8" width="11.00390625" style="0" customWidth="1"/>
    <col min="9" max="9" width="10.140625" style="0" customWidth="1"/>
    <col min="10" max="10" width="9.28125" style="0" customWidth="1"/>
    <col min="11" max="11" width="17.57421875" style="0" customWidth="1"/>
    <col min="12" max="12" width="14.00390625" style="0" customWidth="1"/>
    <col min="13" max="13" width="15.421875" style="0" customWidth="1"/>
  </cols>
  <sheetData>
    <row r="1" spans="1:13" ht="31.5" customHeight="1">
      <c r="A1" s="83"/>
      <c r="B1" s="83"/>
      <c r="C1" s="83"/>
      <c r="D1" s="77" t="s">
        <v>96</v>
      </c>
      <c r="E1" s="77"/>
      <c r="F1" s="77"/>
      <c r="G1" s="77"/>
      <c r="H1" s="77"/>
      <c r="I1" s="77"/>
      <c r="J1" s="77"/>
      <c r="K1" s="26" t="s">
        <v>1</v>
      </c>
      <c r="L1" s="85">
        <v>2007</v>
      </c>
      <c r="M1" s="85"/>
    </row>
    <row r="2" spans="1:13" ht="15.75">
      <c r="A2" s="83"/>
      <c r="B2" s="83"/>
      <c r="C2" s="83"/>
      <c r="D2" s="77"/>
      <c r="E2" s="77"/>
      <c r="F2" s="77"/>
      <c r="G2" s="77"/>
      <c r="H2" s="77"/>
      <c r="I2" s="77"/>
      <c r="J2" s="77"/>
      <c r="K2" s="27" t="s">
        <v>2</v>
      </c>
      <c r="L2" s="85" t="s">
        <v>3</v>
      </c>
      <c r="M2" s="85"/>
    </row>
    <row r="3" spans="1:13" ht="15" customHeight="1">
      <c r="A3" s="86" t="s">
        <v>4</v>
      </c>
      <c r="B3" s="86" t="s">
        <v>5</v>
      </c>
      <c r="C3" s="86" t="s">
        <v>6</v>
      </c>
      <c r="D3" s="86" t="s">
        <v>7</v>
      </c>
      <c r="E3" s="87" t="s">
        <v>8</v>
      </c>
      <c r="F3" s="87"/>
      <c r="G3" s="87"/>
      <c r="H3" s="87" t="s">
        <v>9</v>
      </c>
      <c r="I3" s="87"/>
      <c r="J3" s="87"/>
      <c r="K3" s="87" t="s">
        <v>10</v>
      </c>
      <c r="L3" s="87"/>
      <c r="M3" s="87"/>
    </row>
    <row r="4" spans="1:13" ht="45">
      <c r="A4" s="86"/>
      <c r="B4" s="86"/>
      <c r="C4" s="86"/>
      <c r="D4" s="86"/>
      <c r="E4" s="28" t="s">
        <v>11</v>
      </c>
      <c r="F4" s="28" t="s">
        <v>12</v>
      </c>
      <c r="G4" s="28" t="s">
        <v>13</v>
      </c>
      <c r="H4" s="28" t="s">
        <v>14</v>
      </c>
      <c r="I4" s="28" t="s">
        <v>44</v>
      </c>
      <c r="J4" s="28" t="s">
        <v>16</v>
      </c>
      <c r="K4" s="28" t="s">
        <v>44</v>
      </c>
      <c r="L4" s="28" t="s">
        <v>16</v>
      </c>
      <c r="M4" s="28" t="s">
        <v>19</v>
      </c>
    </row>
    <row r="5" spans="1:13" ht="31.5">
      <c r="A5" s="29"/>
      <c r="B5" s="30"/>
      <c r="C5" s="30"/>
      <c r="D5" s="55" t="s">
        <v>20</v>
      </c>
      <c r="E5" s="56"/>
      <c r="F5" s="38"/>
      <c r="G5" s="10"/>
      <c r="H5" s="32"/>
      <c r="I5" s="30"/>
      <c r="J5" s="10"/>
      <c r="K5" s="33">
        <v>477.1</v>
      </c>
      <c r="L5" s="10">
        <f aca="true" t="shared" si="0" ref="L5:L22">K5*M5</f>
        <v>851.1464000000001</v>
      </c>
      <c r="M5" s="57">
        <v>1.784</v>
      </c>
    </row>
    <row r="6" spans="1:13" ht="18">
      <c r="A6" s="29"/>
      <c r="B6" s="36"/>
      <c r="C6" s="36"/>
      <c r="D6" s="37"/>
      <c r="E6" s="32"/>
      <c r="F6" s="38"/>
      <c r="G6" s="10"/>
      <c r="H6" s="30"/>
      <c r="I6" s="46"/>
      <c r="J6" s="10">
        <f aca="true" t="shared" si="1" ref="J6:J22">M6*I6</f>
        <v>0</v>
      </c>
      <c r="K6" s="33">
        <f aca="true" t="shared" si="2" ref="K6:K22">K5-I6</f>
        <v>477.1</v>
      </c>
      <c r="L6" s="10">
        <f t="shared" si="0"/>
        <v>851.1464000000001</v>
      </c>
      <c r="M6" s="57">
        <v>1.784</v>
      </c>
    </row>
    <row r="7" spans="1:13" ht="18">
      <c r="A7" s="29"/>
      <c r="B7" s="39"/>
      <c r="C7" s="39"/>
      <c r="D7" s="37"/>
      <c r="E7" s="39"/>
      <c r="F7" s="40"/>
      <c r="G7" s="40"/>
      <c r="H7" s="39"/>
      <c r="I7" s="44"/>
      <c r="J7" s="10">
        <f t="shared" si="1"/>
        <v>0</v>
      </c>
      <c r="K7" s="33">
        <f t="shared" si="2"/>
        <v>477.1</v>
      </c>
      <c r="L7" s="10">
        <f t="shared" si="0"/>
        <v>851.1464000000001</v>
      </c>
      <c r="M7" s="57">
        <v>1.784</v>
      </c>
    </row>
    <row r="8" spans="1:13" ht="18">
      <c r="A8" s="29"/>
      <c r="B8" s="39"/>
      <c r="C8" s="41"/>
      <c r="D8" s="58"/>
      <c r="E8" s="42"/>
      <c r="F8" s="40"/>
      <c r="G8" s="43"/>
      <c r="H8" s="39"/>
      <c r="I8" s="44"/>
      <c r="J8" s="10">
        <f t="shared" si="1"/>
        <v>0</v>
      </c>
      <c r="K8" s="33">
        <f t="shared" si="2"/>
        <v>477.1</v>
      </c>
      <c r="L8" s="10">
        <f t="shared" si="0"/>
        <v>851.1464000000001</v>
      </c>
      <c r="M8" s="57">
        <v>1.784</v>
      </c>
    </row>
    <row r="9" spans="1:13" ht="18">
      <c r="A9" s="29"/>
      <c r="B9" s="30"/>
      <c r="C9" s="30"/>
      <c r="D9" s="58"/>
      <c r="E9" s="30"/>
      <c r="F9" s="45"/>
      <c r="G9" s="45"/>
      <c r="H9" s="30"/>
      <c r="I9" s="46"/>
      <c r="J9" s="10">
        <f t="shared" si="1"/>
        <v>0</v>
      </c>
      <c r="K9" s="33">
        <f t="shared" si="2"/>
        <v>477.1</v>
      </c>
      <c r="L9" s="10">
        <f t="shared" si="0"/>
        <v>851.1464000000001</v>
      </c>
      <c r="M9" s="57">
        <v>1.784</v>
      </c>
    </row>
    <row r="10" spans="1:13" ht="18">
      <c r="A10" s="29"/>
      <c r="B10" s="30"/>
      <c r="C10" s="30"/>
      <c r="D10" s="58"/>
      <c r="E10" s="30"/>
      <c r="F10" s="45"/>
      <c r="G10" s="45"/>
      <c r="H10" s="30"/>
      <c r="I10" s="46"/>
      <c r="J10" s="10">
        <f t="shared" si="1"/>
        <v>0</v>
      </c>
      <c r="K10" s="33">
        <f t="shared" si="2"/>
        <v>477.1</v>
      </c>
      <c r="L10" s="10">
        <f t="shared" si="0"/>
        <v>851.1464000000001</v>
      </c>
      <c r="M10" s="57">
        <v>1.784</v>
      </c>
    </row>
    <row r="11" spans="1:13" ht="18">
      <c r="A11" s="29"/>
      <c r="B11" s="30"/>
      <c r="C11" s="30"/>
      <c r="D11" s="58"/>
      <c r="E11" s="30"/>
      <c r="F11" s="45"/>
      <c r="G11" s="45"/>
      <c r="H11" s="30"/>
      <c r="I11" s="46"/>
      <c r="J11" s="10">
        <f t="shared" si="1"/>
        <v>0</v>
      </c>
      <c r="K11" s="33">
        <f t="shared" si="2"/>
        <v>477.1</v>
      </c>
      <c r="L11" s="10">
        <f t="shared" si="0"/>
        <v>851.1464000000001</v>
      </c>
      <c r="M11" s="57">
        <v>1.784</v>
      </c>
    </row>
    <row r="12" spans="1:13" ht="18">
      <c r="A12" s="29"/>
      <c r="B12" s="30"/>
      <c r="C12" s="30"/>
      <c r="D12" s="58"/>
      <c r="E12" s="123" t="s">
        <v>95</v>
      </c>
      <c r="F12" s="123"/>
      <c r="G12" s="123"/>
      <c r="H12" s="123"/>
      <c r="I12" s="123"/>
      <c r="J12" s="10">
        <f t="shared" si="1"/>
        <v>0</v>
      </c>
      <c r="K12" s="33">
        <f t="shared" si="2"/>
        <v>477.1</v>
      </c>
      <c r="L12" s="10">
        <f t="shared" si="0"/>
        <v>851.1464000000001</v>
      </c>
      <c r="M12" s="57">
        <v>1.784</v>
      </c>
    </row>
    <row r="13" spans="1:13" ht="18">
      <c r="A13" s="29"/>
      <c r="B13" s="30"/>
      <c r="C13" s="30"/>
      <c r="D13" s="37"/>
      <c r="E13" s="123"/>
      <c r="F13" s="123"/>
      <c r="G13" s="123"/>
      <c r="H13" s="123"/>
      <c r="I13" s="123"/>
      <c r="J13" s="10">
        <f t="shared" si="1"/>
        <v>0</v>
      </c>
      <c r="K13" s="33">
        <f t="shared" si="2"/>
        <v>477.1</v>
      </c>
      <c r="L13" s="10">
        <f t="shared" si="0"/>
        <v>851.1464000000001</v>
      </c>
      <c r="M13" s="57">
        <v>1.784</v>
      </c>
    </row>
    <row r="14" spans="1:13" ht="18">
      <c r="A14" s="29"/>
      <c r="B14" s="30"/>
      <c r="C14" s="30"/>
      <c r="D14" s="37"/>
      <c r="E14" s="123"/>
      <c r="F14" s="123"/>
      <c r="G14" s="123"/>
      <c r="H14" s="123"/>
      <c r="I14" s="123"/>
      <c r="J14" s="10">
        <f t="shared" si="1"/>
        <v>0</v>
      </c>
      <c r="K14" s="33">
        <f t="shared" si="2"/>
        <v>477.1</v>
      </c>
      <c r="L14" s="10">
        <f t="shared" si="0"/>
        <v>851.1464000000001</v>
      </c>
      <c r="M14" s="57">
        <v>1.784</v>
      </c>
    </row>
    <row r="15" spans="1:13" ht="18">
      <c r="A15" s="29"/>
      <c r="B15" s="30"/>
      <c r="C15" s="30"/>
      <c r="D15" s="35"/>
      <c r="E15" s="30"/>
      <c r="F15" s="45"/>
      <c r="G15" s="45"/>
      <c r="H15" s="30"/>
      <c r="I15" s="46"/>
      <c r="J15" s="10">
        <f t="shared" si="1"/>
        <v>0</v>
      </c>
      <c r="K15" s="33">
        <f t="shared" si="2"/>
        <v>477.1</v>
      </c>
      <c r="L15" s="10">
        <f t="shared" si="0"/>
        <v>851.1464000000001</v>
      </c>
      <c r="M15" s="57">
        <v>1.784</v>
      </c>
    </row>
    <row r="16" spans="1:13" ht="18">
      <c r="A16" s="29"/>
      <c r="B16" s="30"/>
      <c r="C16" s="30"/>
      <c r="D16" s="35"/>
      <c r="E16" s="30"/>
      <c r="F16" s="45"/>
      <c r="G16" s="45"/>
      <c r="H16" s="30"/>
      <c r="I16" s="46"/>
      <c r="J16" s="10">
        <f t="shared" si="1"/>
        <v>0</v>
      </c>
      <c r="K16" s="33">
        <f t="shared" si="2"/>
        <v>477.1</v>
      </c>
      <c r="L16" s="10">
        <f t="shared" si="0"/>
        <v>851.1464000000001</v>
      </c>
      <c r="M16" s="57">
        <v>1.784</v>
      </c>
    </row>
    <row r="17" spans="1:13" ht="18">
      <c r="A17" s="29"/>
      <c r="B17" s="30"/>
      <c r="C17" s="30"/>
      <c r="D17" s="35"/>
      <c r="E17" s="30"/>
      <c r="F17" s="45"/>
      <c r="G17" s="45"/>
      <c r="H17" s="30"/>
      <c r="I17" s="47"/>
      <c r="J17" s="10">
        <f t="shared" si="1"/>
        <v>0</v>
      </c>
      <c r="K17" s="33">
        <f t="shared" si="2"/>
        <v>477.1</v>
      </c>
      <c r="L17" s="10">
        <f t="shared" si="0"/>
        <v>851.1464000000001</v>
      </c>
      <c r="M17" s="57">
        <v>1.784</v>
      </c>
    </row>
    <row r="18" spans="1:13" ht="18">
      <c r="A18" s="29"/>
      <c r="B18" s="30"/>
      <c r="C18" s="30"/>
      <c r="D18" s="35"/>
      <c r="E18" s="30"/>
      <c r="F18" s="45"/>
      <c r="G18" s="45"/>
      <c r="H18" s="30"/>
      <c r="I18" s="47"/>
      <c r="J18" s="10">
        <f t="shared" si="1"/>
        <v>0</v>
      </c>
      <c r="K18" s="33">
        <f t="shared" si="2"/>
        <v>477.1</v>
      </c>
      <c r="L18" s="10">
        <f t="shared" si="0"/>
        <v>851.1464000000001</v>
      </c>
      <c r="M18" s="57">
        <v>1.784</v>
      </c>
    </row>
    <row r="19" spans="1:13" ht="18">
      <c r="A19" s="29"/>
      <c r="B19" s="30"/>
      <c r="C19" s="30"/>
      <c r="D19" s="35"/>
      <c r="E19" s="30"/>
      <c r="F19" s="45"/>
      <c r="G19" s="45"/>
      <c r="H19" s="30"/>
      <c r="I19" s="47"/>
      <c r="J19" s="10">
        <f t="shared" si="1"/>
        <v>0</v>
      </c>
      <c r="K19" s="33">
        <f t="shared" si="2"/>
        <v>477.1</v>
      </c>
      <c r="L19" s="10">
        <f t="shared" si="0"/>
        <v>851.1464000000001</v>
      </c>
      <c r="M19" s="57">
        <v>1.784</v>
      </c>
    </row>
    <row r="20" spans="1:13" ht="18">
      <c r="A20" s="29"/>
      <c r="B20" s="30"/>
      <c r="C20" s="30"/>
      <c r="D20" s="35"/>
      <c r="E20" s="30"/>
      <c r="F20" s="45"/>
      <c r="G20" s="45"/>
      <c r="H20" s="30"/>
      <c r="I20" s="47"/>
      <c r="J20" s="10">
        <f t="shared" si="1"/>
        <v>0</v>
      </c>
      <c r="K20" s="33">
        <f t="shared" si="2"/>
        <v>477.1</v>
      </c>
      <c r="L20" s="10">
        <f t="shared" si="0"/>
        <v>851.1464000000001</v>
      </c>
      <c r="M20" s="57">
        <v>1.784</v>
      </c>
    </row>
    <row r="21" spans="1:13" ht="18">
      <c r="A21" s="29"/>
      <c r="B21" s="30"/>
      <c r="C21" s="30"/>
      <c r="D21" s="35"/>
      <c r="E21" s="30"/>
      <c r="F21" s="45"/>
      <c r="G21" s="45"/>
      <c r="H21" s="30"/>
      <c r="I21" s="47"/>
      <c r="J21" s="10">
        <f t="shared" si="1"/>
        <v>0</v>
      </c>
      <c r="K21" s="33">
        <f t="shared" si="2"/>
        <v>477.1</v>
      </c>
      <c r="L21" s="10">
        <f t="shared" si="0"/>
        <v>851.1464000000001</v>
      </c>
      <c r="M21" s="57">
        <v>1.784</v>
      </c>
    </row>
    <row r="22" spans="1:13" ht="18">
      <c r="A22" s="29"/>
      <c r="B22" s="30"/>
      <c r="C22" s="30"/>
      <c r="D22" s="35"/>
      <c r="E22" s="30"/>
      <c r="F22" s="45"/>
      <c r="G22" s="45"/>
      <c r="H22" s="30"/>
      <c r="I22" s="47"/>
      <c r="J22" s="10">
        <f t="shared" si="1"/>
        <v>0</v>
      </c>
      <c r="K22" s="48">
        <f t="shared" si="2"/>
        <v>477.1</v>
      </c>
      <c r="L22" s="10">
        <f t="shared" si="0"/>
        <v>851.1464000000001</v>
      </c>
      <c r="M22" s="57">
        <v>1.784</v>
      </c>
    </row>
    <row r="23" spans="1:13" ht="18">
      <c r="A23" s="29"/>
      <c r="B23" s="30"/>
      <c r="C23" s="30"/>
      <c r="D23" s="35"/>
      <c r="E23" s="30"/>
      <c r="F23" s="45"/>
      <c r="G23" s="45"/>
      <c r="H23" s="30"/>
      <c r="I23" s="49">
        <f>SUM(I6:I22)</f>
        <v>0</v>
      </c>
      <c r="J23" s="50">
        <f>SUM(J6:J22)</f>
        <v>0</v>
      </c>
      <c r="K23" s="33"/>
      <c r="L23" s="10"/>
      <c r="M23" s="51"/>
    </row>
    <row r="25" spans="1:13" ht="15" customHeight="1">
      <c r="A25" s="83"/>
      <c r="B25" s="83"/>
      <c r="C25" s="83"/>
      <c r="D25" s="77" t="s">
        <v>96</v>
      </c>
      <c r="E25" s="77"/>
      <c r="F25" s="77"/>
      <c r="G25" s="77"/>
      <c r="H25" s="77"/>
      <c r="I25" s="77"/>
      <c r="J25" s="77"/>
      <c r="K25" s="26" t="s">
        <v>1</v>
      </c>
      <c r="L25" s="85">
        <v>2007</v>
      </c>
      <c r="M25" s="85"/>
    </row>
    <row r="26" spans="1:13" ht="15.75">
      <c r="A26" s="83"/>
      <c r="B26" s="83"/>
      <c r="C26" s="83"/>
      <c r="D26" s="77"/>
      <c r="E26" s="77"/>
      <c r="F26" s="77"/>
      <c r="G26" s="77"/>
      <c r="H26" s="77"/>
      <c r="I26" s="77"/>
      <c r="J26" s="77"/>
      <c r="K26" s="27" t="s">
        <v>2</v>
      </c>
      <c r="L26" s="85" t="s">
        <v>23</v>
      </c>
      <c r="M26" s="85"/>
    </row>
    <row r="27" spans="1:13" ht="15" customHeight="1">
      <c r="A27" s="86" t="s">
        <v>4</v>
      </c>
      <c r="B27" s="86" t="s">
        <v>5</v>
      </c>
      <c r="C27" s="86" t="s">
        <v>6</v>
      </c>
      <c r="D27" s="86" t="s">
        <v>7</v>
      </c>
      <c r="E27" s="87" t="s">
        <v>8</v>
      </c>
      <c r="F27" s="87"/>
      <c r="G27" s="87"/>
      <c r="H27" s="87" t="s">
        <v>9</v>
      </c>
      <c r="I27" s="87"/>
      <c r="J27" s="87"/>
      <c r="K27" s="87" t="s">
        <v>10</v>
      </c>
      <c r="L27" s="87"/>
      <c r="M27" s="87"/>
    </row>
    <row r="28" spans="1:13" ht="45">
      <c r="A28" s="86"/>
      <c r="B28" s="86"/>
      <c r="C28" s="86"/>
      <c r="D28" s="86"/>
      <c r="E28" s="28" t="s">
        <v>11</v>
      </c>
      <c r="F28" s="28" t="s">
        <v>12</v>
      </c>
      <c r="G28" s="28" t="s">
        <v>13</v>
      </c>
      <c r="H28" s="28" t="s">
        <v>14</v>
      </c>
      <c r="I28" s="28" t="s">
        <v>44</v>
      </c>
      <c r="J28" s="28" t="s">
        <v>16</v>
      </c>
      <c r="K28" s="28" t="s">
        <v>44</v>
      </c>
      <c r="L28" s="28" t="s">
        <v>16</v>
      </c>
      <c r="M28" s="28" t="s">
        <v>19</v>
      </c>
    </row>
    <row r="29" spans="1:13" ht="31.5">
      <c r="A29" s="29"/>
      <c r="B29" s="30"/>
      <c r="C29" s="30"/>
      <c r="D29" s="55" t="s">
        <v>20</v>
      </c>
      <c r="E29" s="56"/>
      <c r="F29" s="38"/>
      <c r="G29" s="10"/>
      <c r="H29" s="32"/>
      <c r="I29" s="30"/>
      <c r="J29" s="10"/>
      <c r="K29" s="33">
        <v>477.1</v>
      </c>
      <c r="L29" s="10">
        <f aca="true" t="shared" si="3" ref="L29:L46">K29*M29</f>
        <v>851.1464000000001</v>
      </c>
      <c r="M29" s="57">
        <v>1.784</v>
      </c>
    </row>
    <row r="30" spans="1:13" ht="18">
      <c r="A30" s="29"/>
      <c r="B30" s="36"/>
      <c r="C30" s="36"/>
      <c r="D30" s="37"/>
      <c r="E30" s="32"/>
      <c r="F30" s="38"/>
      <c r="G30" s="10"/>
      <c r="H30" s="30"/>
      <c r="I30" s="46"/>
      <c r="J30" s="10">
        <f aca="true" t="shared" si="4" ref="J30:J46">M30*I30</f>
        <v>0</v>
      </c>
      <c r="K30" s="33">
        <f aca="true" t="shared" si="5" ref="K30:K46">K29-I30</f>
        <v>477.1</v>
      </c>
      <c r="L30" s="10">
        <f t="shared" si="3"/>
        <v>851.1464000000001</v>
      </c>
      <c r="M30" s="57">
        <v>1.784</v>
      </c>
    </row>
    <row r="31" spans="1:13" ht="18">
      <c r="A31" s="29"/>
      <c r="B31" s="39"/>
      <c r="C31" s="39"/>
      <c r="D31" s="37"/>
      <c r="E31" s="39"/>
      <c r="F31" s="40"/>
      <c r="G31" s="40"/>
      <c r="H31" s="39"/>
      <c r="I31" s="44"/>
      <c r="J31" s="10">
        <f t="shared" si="4"/>
        <v>0</v>
      </c>
      <c r="K31" s="33">
        <f t="shared" si="5"/>
        <v>477.1</v>
      </c>
      <c r="L31" s="10">
        <f t="shared" si="3"/>
        <v>851.1464000000001</v>
      </c>
      <c r="M31" s="57">
        <v>1.784</v>
      </c>
    </row>
    <row r="32" spans="1:13" ht="18">
      <c r="A32" s="29"/>
      <c r="B32" s="39"/>
      <c r="C32" s="41"/>
      <c r="D32" s="58"/>
      <c r="E32" s="42"/>
      <c r="F32" s="40"/>
      <c r="G32" s="43"/>
      <c r="H32" s="39"/>
      <c r="I32" s="44"/>
      <c r="J32" s="10">
        <f t="shared" si="4"/>
        <v>0</v>
      </c>
      <c r="K32" s="33">
        <f t="shared" si="5"/>
        <v>477.1</v>
      </c>
      <c r="L32" s="10">
        <f t="shared" si="3"/>
        <v>851.1464000000001</v>
      </c>
      <c r="M32" s="57">
        <v>1.784</v>
      </c>
    </row>
    <row r="33" spans="1:13" ht="18">
      <c r="A33" s="29"/>
      <c r="B33" s="30"/>
      <c r="C33" s="30"/>
      <c r="D33" s="58"/>
      <c r="E33" s="30"/>
      <c r="F33" s="45"/>
      <c r="G33" s="45"/>
      <c r="H33" s="30"/>
      <c r="I33" s="46"/>
      <c r="J33" s="10">
        <f t="shared" si="4"/>
        <v>0</v>
      </c>
      <c r="K33" s="33">
        <f t="shared" si="5"/>
        <v>477.1</v>
      </c>
      <c r="L33" s="10">
        <f t="shared" si="3"/>
        <v>851.1464000000001</v>
      </c>
      <c r="M33" s="57">
        <v>1.784</v>
      </c>
    </row>
    <row r="34" spans="1:13" ht="18">
      <c r="A34" s="29"/>
      <c r="B34" s="30"/>
      <c r="C34" s="30"/>
      <c r="D34" s="58"/>
      <c r="E34" s="30"/>
      <c r="F34" s="45"/>
      <c r="G34" s="45"/>
      <c r="H34" s="30"/>
      <c r="I34" s="46"/>
      <c r="J34" s="10">
        <f t="shared" si="4"/>
        <v>0</v>
      </c>
      <c r="K34" s="33">
        <f t="shared" si="5"/>
        <v>477.1</v>
      </c>
      <c r="L34" s="10">
        <f t="shared" si="3"/>
        <v>851.1464000000001</v>
      </c>
      <c r="M34" s="57">
        <v>1.784</v>
      </c>
    </row>
    <row r="35" spans="1:13" ht="18">
      <c r="A35" s="29"/>
      <c r="B35" s="30"/>
      <c r="C35" s="30"/>
      <c r="D35" s="58"/>
      <c r="E35" s="30"/>
      <c r="F35" s="45"/>
      <c r="G35" s="45"/>
      <c r="H35" s="30"/>
      <c r="I35" s="46"/>
      <c r="J35" s="10">
        <f t="shared" si="4"/>
        <v>0</v>
      </c>
      <c r="K35" s="33">
        <f t="shared" si="5"/>
        <v>477.1</v>
      </c>
      <c r="L35" s="10">
        <f t="shared" si="3"/>
        <v>851.1464000000001</v>
      </c>
      <c r="M35" s="57">
        <v>1.784</v>
      </c>
    </row>
    <row r="36" spans="1:13" ht="18">
      <c r="A36" s="29"/>
      <c r="B36" s="30"/>
      <c r="C36" s="30"/>
      <c r="D36" s="58"/>
      <c r="E36" s="123" t="s">
        <v>95</v>
      </c>
      <c r="F36" s="123"/>
      <c r="G36" s="123"/>
      <c r="H36" s="123"/>
      <c r="I36" s="123"/>
      <c r="J36" s="10">
        <f t="shared" si="4"/>
        <v>0</v>
      </c>
      <c r="K36" s="33">
        <f t="shared" si="5"/>
        <v>477.1</v>
      </c>
      <c r="L36" s="10">
        <f t="shared" si="3"/>
        <v>851.1464000000001</v>
      </c>
      <c r="M36" s="57">
        <v>1.784</v>
      </c>
    </row>
    <row r="37" spans="1:13" ht="18">
      <c r="A37" s="29"/>
      <c r="B37" s="30"/>
      <c r="C37" s="30"/>
      <c r="D37" s="37"/>
      <c r="E37" s="123"/>
      <c r="F37" s="123"/>
      <c r="G37" s="123"/>
      <c r="H37" s="123"/>
      <c r="I37" s="123"/>
      <c r="J37" s="10">
        <f t="shared" si="4"/>
        <v>0</v>
      </c>
      <c r="K37" s="33">
        <f t="shared" si="5"/>
        <v>477.1</v>
      </c>
      <c r="L37" s="10">
        <f t="shared" si="3"/>
        <v>851.1464000000001</v>
      </c>
      <c r="M37" s="57">
        <v>1.784</v>
      </c>
    </row>
    <row r="38" spans="1:13" ht="18">
      <c r="A38" s="29"/>
      <c r="B38" s="30"/>
      <c r="C38" s="30"/>
      <c r="D38" s="37"/>
      <c r="E38" s="123"/>
      <c r="F38" s="123"/>
      <c r="G38" s="123"/>
      <c r="H38" s="123"/>
      <c r="I38" s="123"/>
      <c r="J38" s="10">
        <f t="shared" si="4"/>
        <v>0</v>
      </c>
      <c r="K38" s="33">
        <f t="shared" si="5"/>
        <v>477.1</v>
      </c>
      <c r="L38" s="10">
        <f t="shared" si="3"/>
        <v>851.1464000000001</v>
      </c>
      <c r="M38" s="57">
        <v>1.784</v>
      </c>
    </row>
    <row r="39" spans="1:13" ht="18">
      <c r="A39" s="29"/>
      <c r="B39" s="30"/>
      <c r="C39" s="30"/>
      <c r="D39" s="35"/>
      <c r="E39" s="30"/>
      <c r="F39" s="45"/>
      <c r="G39" s="45"/>
      <c r="H39" s="30"/>
      <c r="I39" s="46"/>
      <c r="J39" s="10">
        <f t="shared" si="4"/>
        <v>0</v>
      </c>
      <c r="K39" s="33">
        <f t="shared" si="5"/>
        <v>477.1</v>
      </c>
      <c r="L39" s="10">
        <f t="shared" si="3"/>
        <v>851.1464000000001</v>
      </c>
      <c r="M39" s="57">
        <v>1.784</v>
      </c>
    </row>
    <row r="40" spans="1:13" ht="18">
      <c r="A40" s="29"/>
      <c r="B40" s="30"/>
      <c r="C40" s="30"/>
      <c r="D40" s="35"/>
      <c r="E40" s="30"/>
      <c r="F40" s="45"/>
      <c r="G40" s="45"/>
      <c r="H40" s="30"/>
      <c r="I40" s="46"/>
      <c r="J40" s="10">
        <f t="shared" si="4"/>
        <v>0</v>
      </c>
      <c r="K40" s="33">
        <f t="shared" si="5"/>
        <v>477.1</v>
      </c>
      <c r="L40" s="10">
        <f t="shared" si="3"/>
        <v>851.1464000000001</v>
      </c>
      <c r="M40" s="57">
        <v>1.784</v>
      </c>
    </row>
    <row r="41" spans="1:13" ht="18">
      <c r="A41" s="29"/>
      <c r="B41" s="30"/>
      <c r="C41" s="30"/>
      <c r="D41" s="35"/>
      <c r="E41" s="30"/>
      <c r="F41" s="45"/>
      <c r="G41" s="45"/>
      <c r="H41" s="30"/>
      <c r="I41" s="47"/>
      <c r="J41" s="10">
        <f t="shared" si="4"/>
        <v>0</v>
      </c>
      <c r="K41" s="33">
        <f t="shared" si="5"/>
        <v>477.1</v>
      </c>
      <c r="L41" s="10">
        <f t="shared" si="3"/>
        <v>851.1464000000001</v>
      </c>
      <c r="M41" s="57">
        <v>1.784</v>
      </c>
    </row>
    <row r="42" spans="1:13" ht="18">
      <c r="A42" s="29"/>
      <c r="B42" s="30"/>
      <c r="C42" s="30"/>
      <c r="D42" s="35"/>
      <c r="E42" s="30"/>
      <c r="F42" s="45"/>
      <c r="G42" s="45"/>
      <c r="H42" s="30"/>
      <c r="I42" s="47"/>
      <c r="J42" s="10">
        <f t="shared" si="4"/>
        <v>0</v>
      </c>
      <c r="K42" s="33">
        <f t="shared" si="5"/>
        <v>477.1</v>
      </c>
      <c r="L42" s="10">
        <f t="shared" si="3"/>
        <v>851.1464000000001</v>
      </c>
      <c r="M42" s="57">
        <v>1.784</v>
      </c>
    </row>
    <row r="43" spans="1:13" ht="18">
      <c r="A43" s="29"/>
      <c r="B43" s="30"/>
      <c r="C43" s="30"/>
      <c r="D43" s="35"/>
      <c r="E43" s="30"/>
      <c r="F43" s="45"/>
      <c r="G43" s="45"/>
      <c r="H43" s="30"/>
      <c r="I43" s="47"/>
      <c r="J43" s="10">
        <f t="shared" si="4"/>
        <v>0</v>
      </c>
      <c r="K43" s="33">
        <f t="shared" si="5"/>
        <v>477.1</v>
      </c>
      <c r="L43" s="10">
        <f t="shared" si="3"/>
        <v>851.1464000000001</v>
      </c>
      <c r="M43" s="57">
        <v>1.784</v>
      </c>
    </row>
    <row r="44" spans="1:13" ht="18">
      <c r="A44" s="29"/>
      <c r="B44" s="30"/>
      <c r="C44" s="30"/>
      <c r="D44" s="35"/>
      <c r="E44" s="30"/>
      <c r="F44" s="45"/>
      <c r="G44" s="45"/>
      <c r="H44" s="30"/>
      <c r="I44" s="47"/>
      <c r="J44" s="10">
        <f t="shared" si="4"/>
        <v>0</v>
      </c>
      <c r="K44" s="33">
        <f t="shared" si="5"/>
        <v>477.1</v>
      </c>
      <c r="L44" s="10">
        <f t="shared" si="3"/>
        <v>851.1464000000001</v>
      </c>
      <c r="M44" s="57">
        <v>1.784</v>
      </c>
    </row>
    <row r="45" spans="1:13" ht="18">
      <c r="A45" s="29"/>
      <c r="B45" s="30"/>
      <c r="C45" s="30"/>
      <c r="D45" s="35"/>
      <c r="E45" s="30"/>
      <c r="F45" s="45"/>
      <c r="G45" s="45"/>
      <c r="H45" s="30"/>
      <c r="I45" s="47"/>
      <c r="J45" s="10">
        <f t="shared" si="4"/>
        <v>0</v>
      </c>
      <c r="K45" s="33">
        <f t="shared" si="5"/>
        <v>477.1</v>
      </c>
      <c r="L45" s="10">
        <f t="shared" si="3"/>
        <v>851.1464000000001</v>
      </c>
      <c r="M45" s="57">
        <v>1.784</v>
      </c>
    </row>
    <row r="46" spans="1:13" ht="18">
      <c r="A46" s="29"/>
      <c r="B46" s="30"/>
      <c r="C46" s="30"/>
      <c r="D46" s="35"/>
      <c r="E46" s="30"/>
      <c r="F46" s="45"/>
      <c r="G46" s="45"/>
      <c r="H46" s="30"/>
      <c r="I46" s="47"/>
      <c r="J46" s="10">
        <f t="shared" si="4"/>
        <v>0</v>
      </c>
      <c r="K46" s="48">
        <f t="shared" si="5"/>
        <v>477.1</v>
      </c>
      <c r="L46" s="10">
        <f t="shared" si="3"/>
        <v>851.1464000000001</v>
      </c>
      <c r="M46" s="57">
        <v>1.784</v>
      </c>
    </row>
    <row r="47" spans="1:13" ht="18">
      <c r="A47" s="29"/>
      <c r="B47" s="30"/>
      <c r="C47" s="30"/>
      <c r="D47" s="35"/>
      <c r="E47" s="30"/>
      <c r="F47" s="45"/>
      <c r="G47" s="45"/>
      <c r="H47" s="30"/>
      <c r="I47" s="49">
        <f>SUM(I30:I46)</f>
        <v>0</v>
      </c>
      <c r="J47" s="50">
        <f>SUM(J30:J46)</f>
        <v>0</v>
      </c>
      <c r="K47" s="33"/>
      <c r="L47" s="10"/>
      <c r="M47" s="51"/>
    </row>
    <row r="49" spans="1:13" ht="15" customHeight="1">
      <c r="A49" s="83"/>
      <c r="B49" s="83"/>
      <c r="C49" s="83"/>
      <c r="D49" s="77" t="s">
        <v>96</v>
      </c>
      <c r="E49" s="77"/>
      <c r="F49" s="77"/>
      <c r="G49" s="77"/>
      <c r="H49" s="77"/>
      <c r="I49" s="77"/>
      <c r="J49" s="77"/>
      <c r="K49" s="26" t="s">
        <v>1</v>
      </c>
      <c r="L49" s="85">
        <v>2007</v>
      </c>
      <c r="M49" s="85"/>
    </row>
    <row r="50" spans="1:13" ht="15.75">
      <c r="A50" s="83"/>
      <c r="B50" s="83"/>
      <c r="C50" s="83"/>
      <c r="D50" s="77"/>
      <c r="E50" s="77"/>
      <c r="F50" s="77"/>
      <c r="G50" s="77"/>
      <c r="H50" s="77"/>
      <c r="I50" s="77"/>
      <c r="J50" s="77"/>
      <c r="K50" s="27" t="s">
        <v>2</v>
      </c>
      <c r="L50" s="85" t="s">
        <v>24</v>
      </c>
      <c r="M50" s="85"/>
    </row>
    <row r="51" spans="1:13" ht="15" customHeight="1">
      <c r="A51" s="86" t="s">
        <v>4</v>
      </c>
      <c r="B51" s="86" t="s">
        <v>5</v>
      </c>
      <c r="C51" s="86" t="s">
        <v>6</v>
      </c>
      <c r="D51" s="86" t="s">
        <v>7</v>
      </c>
      <c r="E51" s="87" t="s">
        <v>8</v>
      </c>
      <c r="F51" s="87"/>
      <c r="G51" s="87"/>
      <c r="H51" s="87" t="s">
        <v>9</v>
      </c>
      <c r="I51" s="87"/>
      <c r="J51" s="87"/>
      <c r="K51" s="87" t="s">
        <v>10</v>
      </c>
      <c r="L51" s="87"/>
      <c r="M51" s="87"/>
    </row>
    <row r="52" spans="1:13" ht="45">
      <c r="A52" s="86"/>
      <c r="B52" s="86"/>
      <c r="C52" s="86"/>
      <c r="D52" s="86"/>
      <c r="E52" s="28" t="s">
        <v>11</v>
      </c>
      <c r="F52" s="28" t="s">
        <v>12</v>
      </c>
      <c r="G52" s="28" t="s">
        <v>13</v>
      </c>
      <c r="H52" s="28" t="s">
        <v>14</v>
      </c>
      <c r="I52" s="28" t="s">
        <v>44</v>
      </c>
      <c r="J52" s="28" t="s">
        <v>16</v>
      </c>
      <c r="K52" s="28" t="s">
        <v>44</v>
      </c>
      <c r="L52" s="28" t="s">
        <v>16</v>
      </c>
      <c r="M52" s="28" t="s">
        <v>19</v>
      </c>
    </row>
    <row r="53" spans="1:13" ht="31.5">
      <c r="A53" s="29"/>
      <c r="B53" s="30"/>
      <c r="C53" s="30"/>
      <c r="D53" s="55" t="s">
        <v>20</v>
      </c>
      <c r="E53" s="56"/>
      <c r="F53" s="38"/>
      <c r="G53" s="10"/>
      <c r="H53" s="32"/>
      <c r="I53" s="30"/>
      <c r="J53" s="10"/>
      <c r="K53" s="33">
        <v>477.1</v>
      </c>
      <c r="L53" s="10">
        <f aca="true" t="shared" si="6" ref="L53:L70">K53*M53</f>
        <v>851.1464000000001</v>
      </c>
      <c r="M53" s="57">
        <v>1.784</v>
      </c>
    </row>
    <row r="54" spans="1:13" ht="18">
      <c r="A54" s="29"/>
      <c r="B54" s="36"/>
      <c r="C54" s="36"/>
      <c r="D54" s="37"/>
      <c r="E54" s="32"/>
      <c r="F54" s="38"/>
      <c r="G54" s="10"/>
      <c r="H54" s="30"/>
      <c r="I54" s="46"/>
      <c r="J54" s="10">
        <f aca="true" t="shared" si="7" ref="J54:J70">M54*I54</f>
        <v>0</v>
      </c>
      <c r="K54" s="33">
        <f aca="true" t="shared" si="8" ref="K54:K70">K53-I54</f>
        <v>477.1</v>
      </c>
      <c r="L54" s="10">
        <f t="shared" si="6"/>
        <v>851.1464000000001</v>
      </c>
      <c r="M54" s="57">
        <v>1.784</v>
      </c>
    </row>
    <row r="55" spans="1:13" ht="18">
      <c r="A55" s="29"/>
      <c r="B55" s="39"/>
      <c r="C55" s="39"/>
      <c r="D55" s="37"/>
      <c r="E55" s="39"/>
      <c r="F55" s="40"/>
      <c r="G55" s="40"/>
      <c r="H55" s="39"/>
      <c r="I55" s="44"/>
      <c r="J55" s="10">
        <f t="shared" si="7"/>
        <v>0</v>
      </c>
      <c r="K55" s="33">
        <f t="shared" si="8"/>
        <v>477.1</v>
      </c>
      <c r="L55" s="10">
        <f t="shared" si="6"/>
        <v>851.1464000000001</v>
      </c>
      <c r="M55" s="57">
        <v>1.784</v>
      </c>
    </row>
    <row r="56" spans="1:13" ht="18">
      <c r="A56" s="29"/>
      <c r="B56" s="39"/>
      <c r="C56" s="41"/>
      <c r="D56" s="58"/>
      <c r="E56" s="42"/>
      <c r="F56" s="40"/>
      <c r="G56" s="43"/>
      <c r="H56" s="39"/>
      <c r="I56" s="44"/>
      <c r="J56" s="10">
        <f t="shared" si="7"/>
        <v>0</v>
      </c>
      <c r="K56" s="33">
        <f t="shared" si="8"/>
        <v>477.1</v>
      </c>
      <c r="L56" s="10">
        <f t="shared" si="6"/>
        <v>851.1464000000001</v>
      </c>
      <c r="M56" s="57">
        <v>1.784</v>
      </c>
    </row>
    <row r="57" spans="1:13" ht="18">
      <c r="A57" s="29"/>
      <c r="B57" s="30"/>
      <c r="C57" s="30"/>
      <c r="D57" s="58"/>
      <c r="E57" s="30"/>
      <c r="F57" s="45"/>
      <c r="G57" s="45"/>
      <c r="H57" s="30"/>
      <c r="I57" s="46"/>
      <c r="J57" s="10">
        <f t="shared" si="7"/>
        <v>0</v>
      </c>
      <c r="K57" s="33">
        <f t="shared" si="8"/>
        <v>477.1</v>
      </c>
      <c r="L57" s="10">
        <f t="shared" si="6"/>
        <v>851.1464000000001</v>
      </c>
      <c r="M57" s="57">
        <v>1.784</v>
      </c>
    </row>
    <row r="58" spans="1:13" ht="18">
      <c r="A58" s="29"/>
      <c r="B58" s="30"/>
      <c r="C58" s="30"/>
      <c r="D58" s="58"/>
      <c r="E58" s="30"/>
      <c r="F58" s="45"/>
      <c r="G58" s="45"/>
      <c r="H58" s="30"/>
      <c r="I58" s="46"/>
      <c r="J58" s="10">
        <f t="shared" si="7"/>
        <v>0</v>
      </c>
      <c r="K58" s="33">
        <f t="shared" si="8"/>
        <v>477.1</v>
      </c>
      <c r="L58" s="10">
        <f t="shared" si="6"/>
        <v>851.1464000000001</v>
      </c>
      <c r="M58" s="57">
        <v>1.784</v>
      </c>
    </row>
    <row r="59" spans="1:13" ht="18">
      <c r="A59" s="29"/>
      <c r="B59" s="30"/>
      <c r="C59" s="30"/>
      <c r="D59" s="58"/>
      <c r="E59" s="30"/>
      <c r="F59" s="45"/>
      <c r="G59" s="45"/>
      <c r="H59" s="30"/>
      <c r="I59" s="46"/>
      <c r="J59" s="10">
        <f t="shared" si="7"/>
        <v>0</v>
      </c>
      <c r="K59" s="33">
        <f t="shared" si="8"/>
        <v>477.1</v>
      </c>
      <c r="L59" s="10">
        <f t="shared" si="6"/>
        <v>851.1464000000001</v>
      </c>
      <c r="M59" s="57">
        <v>1.784</v>
      </c>
    </row>
    <row r="60" spans="1:13" ht="18">
      <c r="A60" s="29"/>
      <c r="B60" s="30"/>
      <c r="C60" s="30"/>
      <c r="D60" s="58"/>
      <c r="E60" s="123" t="s">
        <v>95</v>
      </c>
      <c r="F60" s="123"/>
      <c r="G60" s="123"/>
      <c r="H60" s="123"/>
      <c r="I60" s="123"/>
      <c r="J60" s="10">
        <f t="shared" si="7"/>
        <v>0</v>
      </c>
      <c r="K60" s="33">
        <f t="shared" si="8"/>
        <v>477.1</v>
      </c>
      <c r="L60" s="10">
        <f t="shared" si="6"/>
        <v>851.1464000000001</v>
      </c>
      <c r="M60" s="57">
        <v>1.784</v>
      </c>
    </row>
    <row r="61" spans="1:13" ht="18">
      <c r="A61" s="29"/>
      <c r="B61" s="30"/>
      <c r="C61" s="30"/>
      <c r="D61" s="37"/>
      <c r="E61" s="123"/>
      <c r="F61" s="123"/>
      <c r="G61" s="123"/>
      <c r="H61" s="123"/>
      <c r="I61" s="123"/>
      <c r="J61" s="10">
        <f t="shared" si="7"/>
        <v>0</v>
      </c>
      <c r="K61" s="33">
        <f t="shared" si="8"/>
        <v>477.1</v>
      </c>
      <c r="L61" s="10">
        <f t="shared" si="6"/>
        <v>851.1464000000001</v>
      </c>
      <c r="M61" s="57">
        <v>1.784</v>
      </c>
    </row>
    <row r="62" spans="1:13" ht="18">
      <c r="A62" s="29"/>
      <c r="B62" s="30"/>
      <c r="C62" s="30"/>
      <c r="D62" s="37"/>
      <c r="E62" s="123"/>
      <c r="F62" s="123"/>
      <c r="G62" s="123"/>
      <c r="H62" s="123"/>
      <c r="I62" s="123"/>
      <c r="J62" s="10">
        <f t="shared" si="7"/>
        <v>0</v>
      </c>
      <c r="K62" s="33">
        <f t="shared" si="8"/>
        <v>477.1</v>
      </c>
      <c r="L62" s="10">
        <f t="shared" si="6"/>
        <v>851.1464000000001</v>
      </c>
      <c r="M62" s="57">
        <v>1.784</v>
      </c>
    </row>
    <row r="63" spans="1:13" ht="18">
      <c r="A63" s="29"/>
      <c r="B63" s="30"/>
      <c r="C63" s="30"/>
      <c r="D63" s="35"/>
      <c r="E63" s="30"/>
      <c r="F63" s="45"/>
      <c r="G63" s="45"/>
      <c r="H63" s="30"/>
      <c r="I63" s="46"/>
      <c r="J63" s="10">
        <f t="shared" si="7"/>
        <v>0</v>
      </c>
      <c r="K63" s="33">
        <f t="shared" si="8"/>
        <v>477.1</v>
      </c>
      <c r="L63" s="10">
        <f t="shared" si="6"/>
        <v>851.1464000000001</v>
      </c>
      <c r="M63" s="57">
        <v>1.784</v>
      </c>
    </row>
    <row r="64" spans="1:13" ht="18">
      <c r="A64" s="29"/>
      <c r="B64" s="30"/>
      <c r="C64" s="30"/>
      <c r="D64" s="35"/>
      <c r="E64" s="30"/>
      <c r="F64" s="45"/>
      <c r="G64" s="45"/>
      <c r="H64" s="30"/>
      <c r="I64" s="46"/>
      <c r="J64" s="10">
        <f t="shared" si="7"/>
        <v>0</v>
      </c>
      <c r="K64" s="33">
        <f t="shared" si="8"/>
        <v>477.1</v>
      </c>
      <c r="L64" s="10">
        <f t="shared" si="6"/>
        <v>851.1464000000001</v>
      </c>
      <c r="M64" s="57">
        <v>1.784</v>
      </c>
    </row>
    <row r="65" spans="1:13" ht="18">
      <c r="A65" s="29"/>
      <c r="B65" s="30"/>
      <c r="C65" s="30"/>
      <c r="D65" s="35"/>
      <c r="E65" s="30"/>
      <c r="F65" s="45"/>
      <c r="G65" s="45"/>
      <c r="H65" s="30"/>
      <c r="I65" s="47"/>
      <c r="J65" s="10">
        <f t="shared" si="7"/>
        <v>0</v>
      </c>
      <c r="K65" s="33">
        <f t="shared" si="8"/>
        <v>477.1</v>
      </c>
      <c r="L65" s="10">
        <f t="shared" si="6"/>
        <v>851.1464000000001</v>
      </c>
      <c r="M65" s="57">
        <v>1.784</v>
      </c>
    </row>
    <row r="66" spans="1:13" ht="18">
      <c r="A66" s="29"/>
      <c r="B66" s="30"/>
      <c r="C66" s="30"/>
      <c r="D66" s="35"/>
      <c r="E66" s="30"/>
      <c r="F66" s="45"/>
      <c r="G66" s="45"/>
      <c r="H66" s="30"/>
      <c r="I66" s="47"/>
      <c r="J66" s="10">
        <f t="shared" si="7"/>
        <v>0</v>
      </c>
      <c r="K66" s="33">
        <f t="shared" si="8"/>
        <v>477.1</v>
      </c>
      <c r="L66" s="10">
        <f t="shared" si="6"/>
        <v>851.1464000000001</v>
      </c>
      <c r="M66" s="57">
        <v>1.784</v>
      </c>
    </row>
    <row r="67" spans="1:13" ht="18">
      <c r="A67" s="29"/>
      <c r="B67" s="30"/>
      <c r="C67" s="30"/>
      <c r="D67" s="35"/>
      <c r="E67" s="30"/>
      <c r="F67" s="45"/>
      <c r="G67" s="45"/>
      <c r="H67" s="30"/>
      <c r="I67" s="47"/>
      <c r="J67" s="10">
        <f t="shared" si="7"/>
        <v>0</v>
      </c>
      <c r="K67" s="33">
        <f t="shared" si="8"/>
        <v>477.1</v>
      </c>
      <c r="L67" s="10">
        <f t="shared" si="6"/>
        <v>851.1464000000001</v>
      </c>
      <c r="M67" s="57">
        <v>1.784</v>
      </c>
    </row>
    <row r="68" spans="1:13" ht="18">
      <c r="A68" s="29"/>
      <c r="B68" s="30"/>
      <c r="C68" s="30"/>
      <c r="D68" s="35"/>
      <c r="E68" s="30"/>
      <c r="F68" s="45"/>
      <c r="G68" s="45"/>
      <c r="H68" s="30"/>
      <c r="I68" s="47"/>
      <c r="J68" s="10">
        <f t="shared" si="7"/>
        <v>0</v>
      </c>
      <c r="K68" s="33">
        <f t="shared" si="8"/>
        <v>477.1</v>
      </c>
      <c r="L68" s="10">
        <f t="shared" si="6"/>
        <v>851.1464000000001</v>
      </c>
      <c r="M68" s="57">
        <v>1.784</v>
      </c>
    </row>
    <row r="69" spans="1:13" ht="18">
      <c r="A69" s="29"/>
      <c r="B69" s="30"/>
      <c r="C69" s="30"/>
      <c r="D69" s="35"/>
      <c r="E69" s="30"/>
      <c r="F69" s="45"/>
      <c r="G69" s="45"/>
      <c r="H69" s="30"/>
      <c r="I69" s="47"/>
      <c r="J69" s="10">
        <f t="shared" si="7"/>
        <v>0</v>
      </c>
      <c r="K69" s="33">
        <f t="shared" si="8"/>
        <v>477.1</v>
      </c>
      <c r="L69" s="10">
        <f t="shared" si="6"/>
        <v>851.1464000000001</v>
      </c>
      <c r="M69" s="57">
        <v>1.784</v>
      </c>
    </row>
    <row r="70" spans="1:13" ht="18">
      <c r="A70" s="29"/>
      <c r="B70" s="30"/>
      <c r="C70" s="30"/>
      <c r="D70" s="35"/>
      <c r="E70" s="30"/>
      <c r="F70" s="45"/>
      <c r="G70" s="45"/>
      <c r="H70" s="30"/>
      <c r="I70" s="47"/>
      <c r="J70" s="10">
        <f t="shared" si="7"/>
        <v>0</v>
      </c>
      <c r="K70" s="48">
        <f t="shared" si="8"/>
        <v>477.1</v>
      </c>
      <c r="L70" s="10">
        <f t="shared" si="6"/>
        <v>851.1464000000001</v>
      </c>
      <c r="M70" s="57">
        <v>1.784</v>
      </c>
    </row>
    <row r="71" spans="1:13" ht="18">
      <c r="A71" s="29"/>
      <c r="B71" s="30"/>
      <c r="C71" s="30"/>
      <c r="D71" s="35"/>
      <c r="E71" s="30"/>
      <c r="F71" s="45"/>
      <c r="G71" s="45"/>
      <c r="H71" s="30"/>
      <c r="I71" s="49">
        <f>SUM(I54:I70)</f>
        <v>0</v>
      </c>
      <c r="J71" s="50">
        <f>SUM(J54:J70)</f>
        <v>0</v>
      </c>
      <c r="K71" s="33"/>
      <c r="L71" s="10"/>
      <c r="M71" s="51"/>
    </row>
    <row r="73" spans="1:13" ht="15" customHeight="1">
      <c r="A73" s="83"/>
      <c r="B73" s="83"/>
      <c r="C73" s="83"/>
      <c r="D73" s="77" t="s">
        <v>96</v>
      </c>
      <c r="E73" s="77"/>
      <c r="F73" s="77"/>
      <c r="G73" s="77"/>
      <c r="H73" s="77"/>
      <c r="I73" s="77"/>
      <c r="J73" s="77"/>
      <c r="K73" s="26" t="s">
        <v>1</v>
      </c>
      <c r="L73" s="85">
        <v>2007</v>
      </c>
      <c r="M73" s="85"/>
    </row>
    <row r="74" spans="1:13" ht="15.75">
      <c r="A74" s="83"/>
      <c r="B74" s="83"/>
      <c r="C74" s="83"/>
      <c r="D74" s="77"/>
      <c r="E74" s="77"/>
      <c r="F74" s="77"/>
      <c r="G74" s="77"/>
      <c r="H74" s="77"/>
      <c r="I74" s="77"/>
      <c r="J74" s="77"/>
      <c r="K74" s="27" t="s">
        <v>2</v>
      </c>
      <c r="L74" s="85" t="s">
        <v>25</v>
      </c>
      <c r="M74" s="85"/>
    </row>
    <row r="75" spans="1:13" ht="15" customHeight="1">
      <c r="A75" s="86" t="s">
        <v>4</v>
      </c>
      <c r="B75" s="86" t="s">
        <v>5</v>
      </c>
      <c r="C75" s="86" t="s">
        <v>6</v>
      </c>
      <c r="D75" s="86" t="s">
        <v>7</v>
      </c>
      <c r="E75" s="87" t="s">
        <v>8</v>
      </c>
      <c r="F75" s="87"/>
      <c r="G75" s="87"/>
      <c r="H75" s="87" t="s">
        <v>9</v>
      </c>
      <c r="I75" s="87"/>
      <c r="J75" s="87"/>
      <c r="K75" s="87" t="s">
        <v>10</v>
      </c>
      <c r="L75" s="87"/>
      <c r="M75" s="87"/>
    </row>
    <row r="76" spans="1:13" ht="45">
      <c r="A76" s="86"/>
      <c r="B76" s="86"/>
      <c r="C76" s="86"/>
      <c r="D76" s="86"/>
      <c r="E76" s="28" t="s">
        <v>11</v>
      </c>
      <c r="F76" s="28" t="s">
        <v>12</v>
      </c>
      <c r="G76" s="28" t="s">
        <v>13</v>
      </c>
      <c r="H76" s="28" t="s">
        <v>14</v>
      </c>
      <c r="I76" s="28" t="s">
        <v>44</v>
      </c>
      <c r="J76" s="28" t="s">
        <v>16</v>
      </c>
      <c r="K76" s="28" t="s">
        <v>44</v>
      </c>
      <c r="L76" s="28" t="s">
        <v>16</v>
      </c>
      <c r="M76" s="28" t="s">
        <v>19</v>
      </c>
    </row>
    <row r="77" spans="1:13" ht="31.5">
      <c r="A77" s="29"/>
      <c r="B77" s="30"/>
      <c r="C77" s="30"/>
      <c r="D77" s="55" t="s">
        <v>20</v>
      </c>
      <c r="E77" s="56"/>
      <c r="F77" s="38"/>
      <c r="G77" s="10"/>
      <c r="H77" s="32"/>
      <c r="I77" s="30"/>
      <c r="J77" s="10"/>
      <c r="K77" s="33">
        <v>477.1</v>
      </c>
      <c r="L77" s="10">
        <f aca="true" t="shared" si="9" ref="L77:L94">K77*M77</f>
        <v>851.1464000000001</v>
      </c>
      <c r="M77" s="57">
        <v>1.784</v>
      </c>
    </row>
    <row r="78" spans="1:13" ht="18">
      <c r="A78" s="29"/>
      <c r="B78" s="36"/>
      <c r="C78" s="36"/>
      <c r="D78" s="37"/>
      <c r="E78" s="32"/>
      <c r="F78" s="38"/>
      <c r="G78" s="10"/>
      <c r="H78" s="30"/>
      <c r="I78" s="46"/>
      <c r="J78" s="10">
        <f aca="true" t="shared" si="10" ref="J78:J94">M78*I78</f>
        <v>0</v>
      </c>
      <c r="K78" s="33">
        <f aca="true" t="shared" si="11" ref="K78:K94">K77-I78</f>
        <v>477.1</v>
      </c>
      <c r="L78" s="10">
        <f t="shared" si="9"/>
        <v>851.1464000000001</v>
      </c>
      <c r="M78" s="57">
        <v>1.784</v>
      </c>
    </row>
    <row r="79" spans="1:13" ht="18">
      <c r="A79" s="29"/>
      <c r="B79" s="39"/>
      <c r="C79" s="39"/>
      <c r="D79" s="37"/>
      <c r="E79" s="39"/>
      <c r="F79" s="40"/>
      <c r="G79" s="40"/>
      <c r="H79" s="39"/>
      <c r="I79" s="44"/>
      <c r="J79" s="10">
        <f t="shared" si="10"/>
        <v>0</v>
      </c>
      <c r="K79" s="33">
        <f t="shared" si="11"/>
        <v>477.1</v>
      </c>
      <c r="L79" s="10">
        <f t="shared" si="9"/>
        <v>851.1464000000001</v>
      </c>
      <c r="M79" s="57">
        <v>1.784</v>
      </c>
    </row>
    <row r="80" spans="1:13" ht="18">
      <c r="A80" s="29"/>
      <c r="B80" s="39"/>
      <c r="C80" s="41"/>
      <c r="D80" s="58"/>
      <c r="E80" s="42"/>
      <c r="F80" s="40"/>
      <c r="G80" s="43"/>
      <c r="H80" s="39"/>
      <c r="I80" s="44"/>
      <c r="J80" s="10">
        <f t="shared" si="10"/>
        <v>0</v>
      </c>
      <c r="K80" s="33">
        <f t="shared" si="11"/>
        <v>477.1</v>
      </c>
      <c r="L80" s="10">
        <f t="shared" si="9"/>
        <v>851.1464000000001</v>
      </c>
      <c r="M80" s="57">
        <v>1.784</v>
      </c>
    </row>
    <row r="81" spans="1:13" ht="18">
      <c r="A81" s="29"/>
      <c r="B81" s="30"/>
      <c r="C81" s="30"/>
      <c r="D81" s="58"/>
      <c r="E81" s="30"/>
      <c r="F81" s="45"/>
      <c r="G81" s="45"/>
      <c r="H81" s="30"/>
      <c r="I81" s="46"/>
      <c r="J81" s="10">
        <f t="shared" si="10"/>
        <v>0</v>
      </c>
      <c r="K81" s="33">
        <f t="shared" si="11"/>
        <v>477.1</v>
      </c>
      <c r="L81" s="10">
        <f t="shared" si="9"/>
        <v>851.1464000000001</v>
      </c>
      <c r="M81" s="57">
        <v>1.784</v>
      </c>
    </row>
    <row r="82" spans="1:13" ht="18">
      <c r="A82" s="29"/>
      <c r="B82" s="30"/>
      <c r="C82" s="30"/>
      <c r="D82" s="58"/>
      <c r="E82" s="30"/>
      <c r="F82" s="45"/>
      <c r="G82" s="45"/>
      <c r="H82" s="30"/>
      <c r="I82" s="46"/>
      <c r="J82" s="10">
        <f t="shared" si="10"/>
        <v>0</v>
      </c>
      <c r="K82" s="33">
        <f t="shared" si="11"/>
        <v>477.1</v>
      </c>
      <c r="L82" s="10">
        <f t="shared" si="9"/>
        <v>851.1464000000001</v>
      </c>
      <c r="M82" s="57">
        <v>1.784</v>
      </c>
    </row>
    <row r="83" spans="1:13" ht="18">
      <c r="A83" s="29"/>
      <c r="B83" s="30"/>
      <c r="C83" s="30"/>
      <c r="D83" s="58"/>
      <c r="E83" s="30"/>
      <c r="F83" s="45"/>
      <c r="G83" s="45"/>
      <c r="H83" s="30"/>
      <c r="I83" s="46"/>
      <c r="J83" s="10">
        <f t="shared" si="10"/>
        <v>0</v>
      </c>
      <c r="K83" s="33">
        <f t="shared" si="11"/>
        <v>477.1</v>
      </c>
      <c r="L83" s="10">
        <f t="shared" si="9"/>
        <v>851.1464000000001</v>
      </c>
      <c r="M83" s="57">
        <v>1.784</v>
      </c>
    </row>
    <row r="84" spans="1:13" ht="18">
      <c r="A84" s="29"/>
      <c r="B84" s="30"/>
      <c r="C84" s="30"/>
      <c r="D84" s="58"/>
      <c r="E84" s="123" t="s">
        <v>95</v>
      </c>
      <c r="F84" s="123"/>
      <c r="G84" s="123"/>
      <c r="H84" s="123"/>
      <c r="I84" s="123"/>
      <c r="J84" s="10">
        <f t="shared" si="10"/>
        <v>0</v>
      </c>
      <c r="K84" s="33">
        <f t="shared" si="11"/>
        <v>477.1</v>
      </c>
      <c r="L84" s="10">
        <f t="shared" si="9"/>
        <v>851.1464000000001</v>
      </c>
      <c r="M84" s="57">
        <v>1.784</v>
      </c>
    </row>
    <row r="85" spans="1:13" ht="18">
      <c r="A85" s="29"/>
      <c r="B85" s="30"/>
      <c r="C85" s="30"/>
      <c r="D85" s="37"/>
      <c r="E85" s="123"/>
      <c r="F85" s="123"/>
      <c r="G85" s="123"/>
      <c r="H85" s="123"/>
      <c r="I85" s="123"/>
      <c r="J85" s="10">
        <f t="shared" si="10"/>
        <v>0</v>
      </c>
      <c r="K85" s="33">
        <f t="shared" si="11"/>
        <v>477.1</v>
      </c>
      <c r="L85" s="10">
        <f t="shared" si="9"/>
        <v>851.1464000000001</v>
      </c>
      <c r="M85" s="57">
        <v>1.784</v>
      </c>
    </row>
    <row r="86" spans="1:13" ht="18">
      <c r="A86" s="29"/>
      <c r="B86" s="30"/>
      <c r="C86" s="30"/>
      <c r="D86" s="37"/>
      <c r="E86" s="123"/>
      <c r="F86" s="123"/>
      <c r="G86" s="123"/>
      <c r="H86" s="123"/>
      <c r="I86" s="123"/>
      <c r="J86" s="10">
        <f t="shared" si="10"/>
        <v>0</v>
      </c>
      <c r="K86" s="33">
        <f t="shared" si="11"/>
        <v>477.1</v>
      </c>
      <c r="L86" s="10">
        <f t="shared" si="9"/>
        <v>851.1464000000001</v>
      </c>
      <c r="M86" s="57">
        <v>1.784</v>
      </c>
    </row>
    <row r="87" spans="1:13" ht="18">
      <c r="A87" s="29"/>
      <c r="B87" s="30"/>
      <c r="C87" s="30"/>
      <c r="D87" s="35"/>
      <c r="E87" s="30"/>
      <c r="F87" s="45"/>
      <c r="G87" s="45"/>
      <c r="H87" s="30"/>
      <c r="I87" s="46"/>
      <c r="J87" s="10">
        <f t="shared" si="10"/>
        <v>0</v>
      </c>
      <c r="K87" s="33">
        <f t="shared" si="11"/>
        <v>477.1</v>
      </c>
      <c r="L87" s="10">
        <f t="shared" si="9"/>
        <v>851.1464000000001</v>
      </c>
      <c r="M87" s="57">
        <v>1.784</v>
      </c>
    </row>
    <row r="88" spans="1:13" ht="18">
      <c r="A88" s="29"/>
      <c r="B88" s="30"/>
      <c r="C88" s="30"/>
      <c r="D88" s="35"/>
      <c r="E88" s="30"/>
      <c r="F88" s="45"/>
      <c r="G88" s="45"/>
      <c r="H88" s="30"/>
      <c r="I88" s="46"/>
      <c r="J88" s="10">
        <f t="shared" si="10"/>
        <v>0</v>
      </c>
      <c r="K88" s="33">
        <f t="shared" si="11"/>
        <v>477.1</v>
      </c>
      <c r="L88" s="10">
        <f t="shared" si="9"/>
        <v>851.1464000000001</v>
      </c>
      <c r="M88" s="57">
        <v>1.784</v>
      </c>
    </row>
    <row r="89" spans="1:13" ht="18">
      <c r="A89" s="29"/>
      <c r="B89" s="30"/>
      <c r="C89" s="30"/>
      <c r="D89" s="35"/>
      <c r="E89" s="30"/>
      <c r="F89" s="45"/>
      <c r="G89" s="45"/>
      <c r="H89" s="30"/>
      <c r="I89" s="47"/>
      <c r="J89" s="10">
        <f t="shared" si="10"/>
        <v>0</v>
      </c>
      <c r="K89" s="33">
        <f t="shared" si="11"/>
        <v>477.1</v>
      </c>
      <c r="L89" s="10">
        <f t="shared" si="9"/>
        <v>851.1464000000001</v>
      </c>
      <c r="M89" s="57">
        <v>1.784</v>
      </c>
    </row>
    <row r="90" spans="1:13" ht="18">
      <c r="A90" s="29"/>
      <c r="B90" s="30"/>
      <c r="C90" s="30"/>
      <c r="D90" s="35"/>
      <c r="E90" s="30"/>
      <c r="F90" s="45"/>
      <c r="G90" s="45"/>
      <c r="H90" s="30"/>
      <c r="I90" s="47"/>
      <c r="J90" s="10">
        <f t="shared" si="10"/>
        <v>0</v>
      </c>
      <c r="K90" s="33">
        <f t="shared" si="11"/>
        <v>477.1</v>
      </c>
      <c r="L90" s="10">
        <f t="shared" si="9"/>
        <v>851.1464000000001</v>
      </c>
      <c r="M90" s="57">
        <v>1.784</v>
      </c>
    </row>
    <row r="91" spans="1:13" ht="18">
      <c r="A91" s="29"/>
      <c r="B91" s="30"/>
      <c r="C91" s="30"/>
      <c r="D91" s="35"/>
      <c r="E91" s="30"/>
      <c r="F91" s="45"/>
      <c r="G91" s="45"/>
      <c r="H91" s="30"/>
      <c r="I91" s="47"/>
      <c r="J91" s="10">
        <f t="shared" si="10"/>
        <v>0</v>
      </c>
      <c r="K91" s="33">
        <f t="shared" si="11"/>
        <v>477.1</v>
      </c>
      <c r="L91" s="10">
        <f t="shared" si="9"/>
        <v>851.1464000000001</v>
      </c>
      <c r="M91" s="57">
        <v>1.784</v>
      </c>
    </row>
    <row r="92" spans="1:13" ht="18">
      <c r="A92" s="29"/>
      <c r="B92" s="30"/>
      <c r="C92" s="30"/>
      <c r="D92" s="35"/>
      <c r="E92" s="30"/>
      <c r="F92" s="45"/>
      <c r="G92" s="45"/>
      <c r="H92" s="30"/>
      <c r="I92" s="47"/>
      <c r="J92" s="10">
        <f t="shared" si="10"/>
        <v>0</v>
      </c>
      <c r="K92" s="33">
        <f t="shared" si="11"/>
        <v>477.1</v>
      </c>
      <c r="L92" s="10">
        <f t="shared" si="9"/>
        <v>851.1464000000001</v>
      </c>
      <c r="M92" s="57">
        <v>1.784</v>
      </c>
    </row>
    <row r="93" spans="1:13" ht="18">
      <c r="A93" s="29"/>
      <c r="B93" s="30"/>
      <c r="C93" s="30"/>
      <c r="D93" s="35"/>
      <c r="E93" s="30"/>
      <c r="F93" s="45"/>
      <c r="G93" s="45"/>
      <c r="H93" s="30"/>
      <c r="I93" s="47"/>
      <c r="J93" s="10">
        <f t="shared" si="10"/>
        <v>0</v>
      </c>
      <c r="K93" s="33">
        <f t="shared" si="11"/>
        <v>477.1</v>
      </c>
      <c r="L93" s="10">
        <f t="shared" si="9"/>
        <v>851.1464000000001</v>
      </c>
      <c r="M93" s="57">
        <v>1.784</v>
      </c>
    </row>
    <row r="94" spans="1:13" ht="18">
      <c r="A94" s="29"/>
      <c r="B94" s="30"/>
      <c r="C94" s="30"/>
      <c r="D94" s="35"/>
      <c r="E94" s="30"/>
      <c r="F94" s="45"/>
      <c r="G94" s="45"/>
      <c r="H94" s="30"/>
      <c r="I94" s="47"/>
      <c r="J94" s="10">
        <f t="shared" si="10"/>
        <v>0</v>
      </c>
      <c r="K94" s="48">
        <f t="shared" si="11"/>
        <v>477.1</v>
      </c>
      <c r="L94" s="10">
        <f t="shared" si="9"/>
        <v>851.1464000000001</v>
      </c>
      <c r="M94" s="57">
        <v>1.784</v>
      </c>
    </row>
    <row r="95" spans="1:13" ht="18">
      <c r="A95" s="29"/>
      <c r="B95" s="30"/>
      <c r="C95" s="30"/>
      <c r="D95" s="35"/>
      <c r="E95" s="30"/>
      <c r="F95" s="45"/>
      <c r="G95" s="45"/>
      <c r="H95" s="30"/>
      <c r="I95" s="49">
        <f>SUM(I78:I94)</f>
        <v>0</v>
      </c>
      <c r="J95" s="50">
        <f>SUM(J78:J94)</f>
        <v>0</v>
      </c>
      <c r="K95" s="33"/>
      <c r="L95" s="10"/>
      <c r="M95" s="51"/>
    </row>
    <row r="97" spans="1:13" ht="15" customHeight="1">
      <c r="A97" s="83"/>
      <c r="B97" s="83"/>
      <c r="C97" s="83"/>
      <c r="D97" s="77" t="s">
        <v>96</v>
      </c>
      <c r="E97" s="77"/>
      <c r="F97" s="77"/>
      <c r="G97" s="77"/>
      <c r="H97" s="77"/>
      <c r="I97" s="77"/>
      <c r="J97" s="77"/>
      <c r="K97" s="26" t="s">
        <v>1</v>
      </c>
      <c r="L97" s="85">
        <v>2007</v>
      </c>
      <c r="M97" s="85"/>
    </row>
    <row r="98" spans="1:13" ht="15.75">
      <c r="A98" s="83"/>
      <c r="B98" s="83"/>
      <c r="C98" s="83"/>
      <c r="D98" s="77"/>
      <c r="E98" s="77"/>
      <c r="F98" s="77"/>
      <c r="G98" s="77"/>
      <c r="H98" s="77"/>
      <c r="I98" s="77"/>
      <c r="J98" s="77"/>
      <c r="K98" s="27" t="s">
        <v>2</v>
      </c>
      <c r="L98" s="85" t="s">
        <v>27</v>
      </c>
      <c r="M98" s="85"/>
    </row>
    <row r="99" spans="1:13" ht="15" customHeight="1">
      <c r="A99" s="86" t="s">
        <v>4</v>
      </c>
      <c r="B99" s="86" t="s">
        <v>5</v>
      </c>
      <c r="C99" s="86" t="s">
        <v>6</v>
      </c>
      <c r="D99" s="86" t="s">
        <v>7</v>
      </c>
      <c r="E99" s="87" t="s">
        <v>8</v>
      </c>
      <c r="F99" s="87"/>
      <c r="G99" s="87"/>
      <c r="H99" s="87" t="s">
        <v>9</v>
      </c>
      <c r="I99" s="87"/>
      <c r="J99" s="87"/>
      <c r="K99" s="87" t="s">
        <v>10</v>
      </c>
      <c r="L99" s="87"/>
      <c r="M99" s="87"/>
    </row>
    <row r="100" spans="1:13" ht="45">
      <c r="A100" s="86"/>
      <c r="B100" s="86"/>
      <c r="C100" s="86"/>
      <c r="D100" s="86"/>
      <c r="E100" s="28" t="s">
        <v>11</v>
      </c>
      <c r="F100" s="28" t="s">
        <v>12</v>
      </c>
      <c r="G100" s="28" t="s">
        <v>13</v>
      </c>
      <c r="H100" s="28" t="s">
        <v>14</v>
      </c>
      <c r="I100" s="28" t="s">
        <v>44</v>
      </c>
      <c r="J100" s="28" t="s">
        <v>16</v>
      </c>
      <c r="K100" s="28" t="s">
        <v>44</v>
      </c>
      <c r="L100" s="28" t="s">
        <v>16</v>
      </c>
      <c r="M100" s="28" t="s">
        <v>19</v>
      </c>
    </row>
    <row r="101" spans="1:13" ht="31.5">
      <c r="A101" s="29"/>
      <c r="B101" s="30"/>
      <c r="C101" s="30"/>
      <c r="D101" s="55" t="s">
        <v>20</v>
      </c>
      <c r="E101" s="56"/>
      <c r="F101" s="38"/>
      <c r="G101" s="10"/>
      <c r="H101" s="32"/>
      <c r="I101" s="30"/>
      <c r="J101" s="10"/>
      <c r="K101" s="33">
        <v>477.1</v>
      </c>
      <c r="L101" s="10">
        <f aca="true" t="shared" si="12" ref="L101:L118">K101*M101</f>
        <v>851.1464000000001</v>
      </c>
      <c r="M101" s="57">
        <v>1.784</v>
      </c>
    </row>
    <row r="102" spans="1:13" ht="18">
      <c r="A102" s="29"/>
      <c r="B102" s="36"/>
      <c r="C102" s="36"/>
      <c r="D102" s="37"/>
      <c r="E102" s="32"/>
      <c r="F102" s="38"/>
      <c r="G102" s="10"/>
      <c r="H102" s="30"/>
      <c r="I102" s="46"/>
      <c r="J102" s="10">
        <f aca="true" t="shared" si="13" ref="J102:J118">M102*I102</f>
        <v>0</v>
      </c>
      <c r="K102" s="33">
        <f aca="true" t="shared" si="14" ref="K102:K118">K101-I102</f>
        <v>477.1</v>
      </c>
      <c r="L102" s="10">
        <f t="shared" si="12"/>
        <v>851.1464000000001</v>
      </c>
      <c r="M102" s="57">
        <v>1.784</v>
      </c>
    </row>
    <row r="103" spans="1:13" ht="18">
      <c r="A103" s="29"/>
      <c r="B103" s="39"/>
      <c r="C103" s="39"/>
      <c r="D103" s="37"/>
      <c r="E103" s="39"/>
      <c r="F103" s="40"/>
      <c r="G103" s="40"/>
      <c r="H103" s="39"/>
      <c r="I103" s="44"/>
      <c r="J103" s="10">
        <f t="shared" si="13"/>
        <v>0</v>
      </c>
      <c r="K103" s="33">
        <f t="shared" si="14"/>
        <v>477.1</v>
      </c>
      <c r="L103" s="10">
        <f t="shared" si="12"/>
        <v>851.1464000000001</v>
      </c>
      <c r="M103" s="57">
        <v>1.784</v>
      </c>
    </row>
    <row r="104" spans="1:13" ht="18">
      <c r="A104" s="29"/>
      <c r="B104" s="39"/>
      <c r="C104" s="41"/>
      <c r="D104" s="58"/>
      <c r="E104" s="42"/>
      <c r="F104" s="40"/>
      <c r="G104" s="43"/>
      <c r="H104" s="39"/>
      <c r="I104" s="44"/>
      <c r="J104" s="10">
        <f t="shared" si="13"/>
        <v>0</v>
      </c>
      <c r="K104" s="33">
        <f t="shared" si="14"/>
        <v>477.1</v>
      </c>
      <c r="L104" s="10">
        <f t="shared" si="12"/>
        <v>851.1464000000001</v>
      </c>
      <c r="M104" s="57">
        <v>1.784</v>
      </c>
    </row>
    <row r="105" spans="1:13" ht="18">
      <c r="A105" s="29"/>
      <c r="B105" s="30"/>
      <c r="C105" s="30"/>
      <c r="D105" s="58"/>
      <c r="E105" s="30"/>
      <c r="F105" s="45"/>
      <c r="G105" s="45"/>
      <c r="H105" s="30"/>
      <c r="I105" s="46"/>
      <c r="J105" s="10">
        <f t="shared" si="13"/>
        <v>0</v>
      </c>
      <c r="K105" s="33">
        <f t="shared" si="14"/>
        <v>477.1</v>
      </c>
      <c r="L105" s="10">
        <f t="shared" si="12"/>
        <v>851.1464000000001</v>
      </c>
      <c r="M105" s="57">
        <v>1.784</v>
      </c>
    </row>
    <row r="106" spans="1:13" ht="18">
      <c r="A106" s="29"/>
      <c r="B106" s="30"/>
      <c r="C106" s="30"/>
      <c r="D106" s="58"/>
      <c r="E106" s="30"/>
      <c r="F106" s="45"/>
      <c r="G106" s="45"/>
      <c r="H106" s="30"/>
      <c r="I106" s="46"/>
      <c r="J106" s="10">
        <f t="shared" si="13"/>
        <v>0</v>
      </c>
      <c r="K106" s="33">
        <f t="shared" si="14"/>
        <v>477.1</v>
      </c>
      <c r="L106" s="10">
        <f t="shared" si="12"/>
        <v>851.1464000000001</v>
      </c>
      <c r="M106" s="57">
        <v>1.784</v>
      </c>
    </row>
    <row r="107" spans="1:13" ht="18">
      <c r="A107" s="29"/>
      <c r="B107" s="30"/>
      <c r="C107" s="30"/>
      <c r="D107" s="58"/>
      <c r="E107" s="30"/>
      <c r="F107" s="45"/>
      <c r="G107" s="45"/>
      <c r="H107" s="30"/>
      <c r="I107" s="46"/>
      <c r="J107" s="10">
        <f t="shared" si="13"/>
        <v>0</v>
      </c>
      <c r="K107" s="33">
        <f t="shared" si="14"/>
        <v>477.1</v>
      </c>
      <c r="L107" s="10">
        <f t="shared" si="12"/>
        <v>851.1464000000001</v>
      </c>
      <c r="M107" s="57">
        <v>1.784</v>
      </c>
    </row>
    <row r="108" spans="1:13" ht="18">
      <c r="A108" s="29"/>
      <c r="B108" s="30"/>
      <c r="C108" s="30"/>
      <c r="D108" s="58"/>
      <c r="E108" s="123" t="s">
        <v>95</v>
      </c>
      <c r="F108" s="123"/>
      <c r="G108" s="123"/>
      <c r="H108" s="123"/>
      <c r="I108" s="123"/>
      <c r="J108" s="10">
        <f t="shared" si="13"/>
        <v>0</v>
      </c>
      <c r="K108" s="33">
        <f t="shared" si="14"/>
        <v>477.1</v>
      </c>
      <c r="L108" s="10">
        <f t="shared" si="12"/>
        <v>851.1464000000001</v>
      </c>
      <c r="M108" s="57">
        <v>1.784</v>
      </c>
    </row>
    <row r="109" spans="1:13" ht="18">
      <c r="A109" s="29"/>
      <c r="B109" s="30"/>
      <c r="C109" s="30"/>
      <c r="D109" s="37"/>
      <c r="E109" s="123"/>
      <c r="F109" s="123"/>
      <c r="G109" s="123"/>
      <c r="H109" s="123"/>
      <c r="I109" s="123"/>
      <c r="J109" s="10">
        <f t="shared" si="13"/>
        <v>0</v>
      </c>
      <c r="K109" s="33">
        <f t="shared" si="14"/>
        <v>477.1</v>
      </c>
      <c r="L109" s="10">
        <f t="shared" si="12"/>
        <v>851.1464000000001</v>
      </c>
      <c r="M109" s="57">
        <v>1.784</v>
      </c>
    </row>
    <row r="110" spans="1:13" ht="18">
      <c r="A110" s="29"/>
      <c r="B110" s="30"/>
      <c r="C110" s="30"/>
      <c r="D110" s="37"/>
      <c r="E110" s="123"/>
      <c r="F110" s="123"/>
      <c r="G110" s="123"/>
      <c r="H110" s="123"/>
      <c r="I110" s="123"/>
      <c r="J110" s="10">
        <f t="shared" si="13"/>
        <v>0</v>
      </c>
      <c r="K110" s="33">
        <f t="shared" si="14"/>
        <v>477.1</v>
      </c>
      <c r="L110" s="10">
        <f t="shared" si="12"/>
        <v>851.1464000000001</v>
      </c>
      <c r="M110" s="57">
        <v>1.784</v>
      </c>
    </row>
    <row r="111" spans="1:13" ht="18">
      <c r="A111" s="29"/>
      <c r="B111" s="30"/>
      <c r="C111" s="30"/>
      <c r="D111" s="35"/>
      <c r="E111" s="30"/>
      <c r="F111" s="45"/>
      <c r="G111" s="45"/>
      <c r="H111" s="30"/>
      <c r="I111" s="46"/>
      <c r="J111" s="10">
        <f t="shared" si="13"/>
        <v>0</v>
      </c>
      <c r="K111" s="33">
        <f t="shared" si="14"/>
        <v>477.1</v>
      </c>
      <c r="L111" s="10">
        <f t="shared" si="12"/>
        <v>851.1464000000001</v>
      </c>
      <c r="M111" s="57">
        <v>1.784</v>
      </c>
    </row>
    <row r="112" spans="1:13" ht="18">
      <c r="A112" s="29"/>
      <c r="B112" s="30"/>
      <c r="C112" s="30"/>
      <c r="D112" s="35"/>
      <c r="E112" s="30"/>
      <c r="F112" s="45"/>
      <c r="G112" s="45"/>
      <c r="H112" s="30"/>
      <c r="I112" s="46"/>
      <c r="J112" s="10">
        <f t="shared" si="13"/>
        <v>0</v>
      </c>
      <c r="K112" s="33">
        <f t="shared" si="14"/>
        <v>477.1</v>
      </c>
      <c r="L112" s="10">
        <f t="shared" si="12"/>
        <v>851.1464000000001</v>
      </c>
      <c r="M112" s="57">
        <v>1.784</v>
      </c>
    </row>
    <row r="113" spans="1:13" ht="18">
      <c r="A113" s="29"/>
      <c r="B113" s="30"/>
      <c r="C113" s="30"/>
      <c r="D113" s="35"/>
      <c r="E113" s="30"/>
      <c r="F113" s="45"/>
      <c r="G113" s="45"/>
      <c r="H113" s="30"/>
      <c r="I113" s="47"/>
      <c r="J113" s="10">
        <f t="shared" si="13"/>
        <v>0</v>
      </c>
      <c r="K113" s="33">
        <f t="shared" si="14"/>
        <v>477.1</v>
      </c>
      <c r="L113" s="10">
        <f t="shared" si="12"/>
        <v>851.1464000000001</v>
      </c>
      <c r="M113" s="57">
        <v>1.784</v>
      </c>
    </row>
    <row r="114" spans="1:13" ht="18">
      <c r="A114" s="29"/>
      <c r="B114" s="30"/>
      <c r="C114" s="30"/>
      <c r="D114" s="35"/>
      <c r="E114" s="30"/>
      <c r="F114" s="45"/>
      <c r="G114" s="45"/>
      <c r="H114" s="30"/>
      <c r="I114" s="47"/>
      <c r="J114" s="10">
        <f t="shared" si="13"/>
        <v>0</v>
      </c>
      <c r="K114" s="33">
        <f t="shared" si="14"/>
        <v>477.1</v>
      </c>
      <c r="L114" s="10">
        <f t="shared" si="12"/>
        <v>851.1464000000001</v>
      </c>
      <c r="M114" s="57">
        <v>1.784</v>
      </c>
    </row>
    <row r="115" spans="1:13" ht="18">
      <c r="A115" s="29"/>
      <c r="B115" s="30"/>
      <c r="C115" s="30"/>
      <c r="D115" s="35"/>
      <c r="E115" s="30"/>
      <c r="F115" s="45"/>
      <c r="G115" s="45"/>
      <c r="H115" s="30"/>
      <c r="I115" s="47"/>
      <c r="J115" s="10">
        <f t="shared" si="13"/>
        <v>0</v>
      </c>
      <c r="K115" s="33">
        <f t="shared" si="14"/>
        <v>477.1</v>
      </c>
      <c r="L115" s="10">
        <f t="shared" si="12"/>
        <v>851.1464000000001</v>
      </c>
      <c r="M115" s="57">
        <v>1.784</v>
      </c>
    </row>
    <row r="116" spans="1:13" ht="18">
      <c r="A116" s="29"/>
      <c r="B116" s="30"/>
      <c r="C116" s="30"/>
      <c r="D116" s="35"/>
      <c r="E116" s="30"/>
      <c r="F116" s="45"/>
      <c r="G116" s="45"/>
      <c r="H116" s="30"/>
      <c r="I116" s="47"/>
      <c r="J116" s="10">
        <f t="shared" si="13"/>
        <v>0</v>
      </c>
      <c r="K116" s="33">
        <f t="shared" si="14"/>
        <v>477.1</v>
      </c>
      <c r="L116" s="10">
        <f t="shared" si="12"/>
        <v>851.1464000000001</v>
      </c>
      <c r="M116" s="57">
        <v>1.784</v>
      </c>
    </row>
    <row r="117" spans="1:13" ht="18">
      <c r="A117" s="29"/>
      <c r="B117" s="30"/>
      <c r="C117" s="30"/>
      <c r="D117" s="35"/>
      <c r="E117" s="30"/>
      <c r="F117" s="45"/>
      <c r="G117" s="45"/>
      <c r="H117" s="30"/>
      <c r="I117" s="47"/>
      <c r="J117" s="10">
        <f t="shared" si="13"/>
        <v>0</v>
      </c>
      <c r="K117" s="33">
        <f t="shared" si="14"/>
        <v>477.1</v>
      </c>
      <c r="L117" s="10">
        <f t="shared" si="12"/>
        <v>851.1464000000001</v>
      </c>
      <c r="M117" s="57">
        <v>1.784</v>
      </c>
    </row>
    <row r="118" spans="1:13" ht="18">
      <c r="A118" s="29"/>
      <c r="B118" s="30"/>
      <c r="C118" s="30"/>
      <c r="D118" s="35"/>
      <c r="E118" s="30"/>
      <c r="F118" s="45"/>
      <c r="G118" s="45"/>
      <c r="H118" s="30"/>
      <c r="I118" s="47"/>
      <c r="J118" s="10">
        <f t="shared" si="13"/>
        <v>0</v>
      </c>
      <c r="K118" s="48">
        <f t="shared" si="14"/>
        <v>477.1</v>
      </c>
      <c r="L118" s="10">
        <f t="shared" si="12"/>
        <v>851.1464000000001</v>
      </c>
      <c r="M118" s="57">
        <v>1.784</v>
      </c>
    </row>
    <row r="119" spans="1:13" ht="18">
      <c r="A119" s="29"/>
      <c r="B119" s="30"/>
      <c r="C119" s="30"/>
      <c r="D119" s="35"/>
      <c r="E119" s="30"/>
      <c r="F119" s="45"/>
      <c r="G119" s="45"/>
      <c r="H119" s="30"/>
      <c r="I119" s="49">
        <f>SUM(I102:I118)</f>
        <v>0</v>
      </c>
      <c r="J119" s="50">
        <f>SUM(J102:J118)</f>
        <v>0</v>
      </c>
      <c r="K119" s="33"/>
      <c r="L119" s="10"/>
      <c r="M119" s="51"/>
    </row>
    <row r="121" spans="1:13" ht="15" customHeight="1">
      <c r="A121" s="83"/>
      <c r="B121" s="83"/>
      <c r="C121" s="83"/>
      <c r="D121" s="77" t="s">
        <v>96</v>
      </c>
      <c r="E121" s="77"/>
      <c r="F121" s="77"/>
      <c r="G121" s="77"/>
      <c r="H121" s="77"/>
      <c r="I121" s="77"/>
      <c r="J121" s="77"/>
      <c r="K121" s="26" t="s">
        <v>1</v>
      </c>
      <c r="L121" s="85">
        <v>2007</v>
      </c>
      <c r="M121" s="85"/>
    </row>
    <row r="122" spans="1:13" ht="15.75">
      <c r="A122" s="83"/>
      <c r="B122" s="83"/>
      <c r="C122" s="83"/>
      <c r="D122" s="77"/>
      <c r="E122" s="77"/>
      <c r="F122" s="77"/>
      <c r="G122" s="77"/>
      <c r="H122" s="77"/>
      <c r="I122" s="77"/>
      <c r="J122" s="77"/>
      <c r="K122" s="27" t="s">
        <v>2</v>
      </c>
      <c r="L122" s="85" t="s">
        <v>28</v>
      </c>
      <c r="M122" s="85"/>
    </row>
    <row r="123" spans="1:13" ht="15" customHeight="1">
      <c r="A123" s="86" t="s">
        <v>4</v>
      </c>
      <c r="B123" s="86" t="s">
        <v>5</v>
      </c>
      <c r="C123" s="86" t="s">
        <v>6</v>
      </c>
      <c r="D123" s="86" t="s">
        <v>7</v>
      </c>
      <c r="E123" s="87" t="s">
        <v>8</v>
      </c>
      <c r="F123" s="87"/>
      <c r="G123" s="87"/>
      <c r="H123" s="87" t="s">
        <v>9</v>
      </c>
      <c r="I123" s="87"/>
      <c r="J123" s="87"/>
      <c r="K123" s="87" t="s">
        <v>10</v>
      </c>
      <c r="L123" s="87"/>
      <c r="M123" s="87"/>
    </row>
    <row r="124" spans="1:13" ht="45">
      <c r="A124" s="86"/>
      <c r="B124" s="86"/>
      <c r="C124" s="86"/>
      <c r="D124" s="86"/>
      <c r="E124" s="28" t="s">
        <v>11</v>
      </c>
      <c r="F124" s="28" t="s">
        <v>12</v>
      </c>
      <c r="G124" s="28" t="s">
        <v>13</v>
      </c>
      <c r="H124" s="28" t="s">
        <v>14</v>
      </c>
      <c r="I124" s="28" t="s">
        <v>44</v>
      </c>
      <c r="J124" s="28" t="s">
        <v>16</v>
      </c>
      <c r="K124" s="28" t="s">
        <v>44</v>
      </c>
      <c r="L124" s="28" t="s">
        <v>16</v>
      </c>
      <c r="M124" s="28" t="s">
        <v>19</v>
      </c>
    </row>
    <row r="125" spans="1:13" ht="31.5">
      <c r="A125" s="29"/>
      <c r="B125" s="30"/>
      <c r="C125" s="30"/>
      <c r="D125" s="55" t="s">
        <v>20</v>
      </c>
      <c r="E125" s="56"/>
      <c r="F125" s="38"/>
      <c r="G125" s="10"/>
      <c r="H125" s="32"/>
      <c r="I125" s="30"/>
      <c r="J125" s="10"/>
      <c r="K125" s="33">
        <v>477.1</v>
      </c>
      <c r="L125" s="10">
        <f aca="true" t="shared" si="15" ref="L125:L142">ROUNDUP(K125*M125,2)</f>
        <v>851.15</v>
      </c>
      <c r="M125" s="57">
        <v>1.784</v>
      </c>
    </row>
    <row r="126" spans="1:13" ht="18">
      <c r="A126" s="29"/>
      <c r="B126" s="36"/>
      <c r="C126" s="36"/>
      <c r="D126" s="37"/>
      <c r="E126" s="32"/>
      <c r="F126" s="38"/>
      <c r="G126" s="10"/>
      <c r="H126" s="30"/>
      <c r="I126" s="46"/>
      <c r="J126" s="10">
        <f aca="true" t="shared" si="16" ref="J126:J142">M126*I126</f>
        <v>0</v>
      </c>
      <c r="K126" s="33">
        <f aca="true" t="shared" si="17" ref="K126:K142">K125-I126</f>
        <v>477.1</v>
      </c>
      <c r="L126" s="10">
        <f t="shared" si="15"/>
        <v>851.15</v>
      </c>
      <c r="M126" s="57">
        <v>1.784</v>
      </c>
    </row>
    <row r="127" spans="1:13" ht="37.5">
      <c r="A127" s="29">
        <v>39258</v>
      </c>
      <c r="B127" s="39"/>
      <c r="C127" s="39"/>
      <c r="D127" s="52" t="s">
        <v>46</v>
      </c>
      <c r="E127" s="39"/>
      <c r="F127" s="40"/>
      <c r="G127" s="40"/>
      <c r="H127" s="39">
        <v>1714</v>
      </c>
      <c r="I127" s="44">
        <v>40</v>
      </c>
      <c r="J127" s="10">
        <f t="shared" si="16"/>
        <v>71.36</v>
      </c>
      <c r="K127" s="33">
        <f t="shared" si="17"/>
        <v>437.1</v>
      </c>
      <c r="L127" s="10">
        <f t="shared" si="15"/>
        <v>779.79</v>
      </c>
      <c r="M127" s="57">
        <v>1.784</v>
      </c>
    </row>
    <row r="128" spans="1:13" ht="37.5">
      <c r="A128" s="29">
        <v>39262</v>
      </c>
      <c r="B128" s="39"/>
      <c r="C128" s="39"/>
      <c r="D128" s="52" t="s">
        <v>46</v>
      </c>
      <c r="E128" s="39"/>
      <c r="F128" s="40"/>
      <c r="G128" s="40"/>
      <c r="H128" s="39">
        <v>1719</v>
      </c>
      <c r="I128" s="44">
        <v>38</v>
      </c>
      <c r="J128" s="10">
        <f t="shared" si="16"/>
        <v>67.792</v>
      </c>
      <c r="K128" s="33">
        <f t="shared" si="17"/>
        <v>399.1</v>
      </c>
      <c r="L128" s="10">
        <f t="shared" si="15"/>
        <v>712</v>
      </c>
      <c r="M128" s="57">
        <v>1.784</v>
      </c>
    </row>
    <row r="129" spans="1:13" ht="18">
      <c r="A129" s="29"/>
      <c r="B129" s="39"/>
      <c r="C129" s="39"/>
      <c r="D129" s="37"/>
      <c r="E129" s="39"/>
      <c r="F129" s="40"/>
      <c r="G129" s="40"/>
      <c r="H129" s="39"/>
      <c r="I129" s="44"/>
      <c r="J129" s="10">
        <f t="shared" si="16"/>
        <v>0</v>
      </c>
      <c r="K129" s="33">
        <f t="shared" si="17"/>
        <v>399.1</v>
      </c>
      <c r="L129" s="10">
        <f t="shared" si="15"/>
        <v>712</v>
      </c>
      <c r="M129" s="57">
        <v>1.784</v>
      </c>
    </row>
    <row r="130" spans="1:13" ht="18">
      <c r="A130" s="29"/>
      <c r="B130" s="39"/>
      <c r="C130" s="39"/>
      <c r="D130" s="37"/>
      <c r="E130" s="39"/>
      <c r="F130" s="40"/>
      <c r="G130" s="40"/>
      <c r="H130" s="39"/>
      <c r="I130" s="44"/>
      <c r="J130" s="10">
        <f t="shared" si="16"/>
        <v>0</v>
      </c>
      <c r="K130" s="33">
        <f t="shared" si="17"/>
        <v>399.1</v>
      </c>
      <c r="L130" s="10">
        <f t="shared" si="15"/>
        <v>712</v>
      </c>
      <c r="M130" s="57">
        <v>1.784</v>
      </c>
    </row>
    <row r="131" spans="1:13" ht="18">
      <c r="A131" s="29"/>
      <c r="B131" s="39"/>
      <c r="C131" s="41"/>
      <c r="D131" s="58"/>
      <c r="E131" s="42"/>
      <c r="F131" s="40"/>
      <c r="G131" s="43"/>
      <c r="H131" s="39"/>
      <c r="I131" s="44"/>
      <c r="J131" s="10">
        <f t="shared" si="16"/>
        <v>0</v>
      </c>
      <c r="K131" s="33">
        <f t="shared" si="17"/>
        <v>399.1</v>
      </c>
      <c r="L131" s="10">
        <f t="shared" si="15"/>
        <v>712</v>
      </c>
      <c r="M131" s="57">
        <v>1.784</v>
      </c>
    </row>
    <row r="132" spans="1:13" ht="18">
      <c r="A132" s="29"/>
      <c r="B132" s="30"/>
      <c r="C132" s="30"/>
      <c r="D132" s="58"/>
      <c r="E132" s="30"/>
      <c r="F132" s="45"/>
      <c r="G132" s="45"/>
      <c r="H132" s="30"/>
      <c r="I132" s="46"/>
      <c r="J132" s="10">
        <f t="shared" si="16"/>
        <v>0</v>
      </c>
      <c r="K132" s="33">
        <f t="shared" si="17"/>
        <v>399.1</v>
      </c>
      <c r="L132" s="10">
        <f t="shared" si="15"/>
        <v>712</v>
      </c>
      <c r="M132" s="57">
        <v>1.784</v>
      </c>
    </row>
    <row r="133" spans="1:13" ht="18">
      <c r="A133" s="29"/>
      <c r="B133" s="30"/>
      <c r="C133" s="30"/>
      <c r="D133" s="58"/>
      <c r="E133" s="30"/>
      <c r="F133" s="45"/>
      <c r="G133" s="45"/>
      <c r="H133" s="30"/>
      <c r="I133" s="46"/>
      <c r="J133" s="10">
        <f t="shared" si="16"/>
        <v>0</v>
      </c>
      <c r="K133" s="33">
        <f t="shared" si="17"/>
        <v>399.1</v>
      </c>
      <c r="L133" s="10">
        <f t="shared" si="15"/>
        <v>712</v>
      </c>
      <c r="M133" s="57">
        <v>1.784</v>
      </c>
    </row>
    <row r="134" spans="1:13" ht="18">
      <c r="A134" s="29"/>
      <c r="B134" s="30"/>
      <c r="C134" s="30"/>
      <c r="D134" s="58"/>
      <c r="E134" s="30"/>
      <c r="F134" s="45"/>
      <c r="G134" s="45"/>
      <c r="H134" s="30"/>
      <c r="I134" s="46"/>
      <c r="J134" s="10">
        <f t="shared" si="16"/>
        <v>0</v>
      </c>
      <c r="K134" s="33">
        <f t="shared" si="17"/>
        <v>399.1</v>
      </c>
      <c r="L134" s="10">
        <f t="shared" si="15"/>
        <v>712</v>
      </c>
      <c r="M134" s="57">
        <v>1.784</v>
      </c>
    </row>
    <row r="135" spans="1:13" ht="18">
      <c r="A135" s="29"/>
      <c r="B135" s="30"/>
      <c r="C135" s="30"/>
      <c r="D135" s="35"/>
      <c r="E135" s="30"/>
      <c r="F135" s="45"/>
      <c r="G135" s="45"/>
      <c r="H135" s="30"/>
      <c r="I135" s="46"/>
      <c r="J135" s="10">
        <f t="shared" si="16"/>
        <v>0</v>
      </c>
      <c r="K135" s="33">
        <f t="shared" si="17"/>
        <v>399.1</v>
      </c>
      <c r="L135" s="10">
        <f t="shared" si="15"/>
        <v>712</v>
      </c>
      <c r="M135" s="57">
        <v>1.784</v>
      </c>
    </row>
    <row r="136" spans="1:13" ht="18">
      <c r="A136" s="29"/>
      <c r="B136" s="30"/>
      <c r="C136" s="30"/>
      <c r="D136" s="35"/>
      <c r="E136" s="30"/>
      <c r="F136" s="45"/>
      <c r="G136" s="45"/>
      <c r="H136" s="30"/>
      <c r="I136" s="46"/>
      <c r="J136" s="10">
        <f t="shared" si="16"/>
        <v>0</v>
      </c>
      <c r="K136" s="33">
        <f t="shared" si="17"/>
        <v>399.1</v>
      </c>
      <c r="L136" s="10">
        <f t="shared" si="15"/>
        <v>712</v>
      </c>
      <c r="M136" s="57">
        <v>1.784</v>
      </c>
    </row>
    <row r="137" spans="1:13" ht="18">
      <c r="A137" s="29"/>
      <c r="B137" s="30"/>
      <c r="C137" s="30"/>
      <c r="D137" s="35"/>
      <c r="E137" s="30"/>
      <c r="F137" s="45"/>
      <c r="G137" s="45"/>
      <c r="H137" s="30"/>
      <c r="I137" s="47"/>
      <c r="J137" s="10">
        <f t="shared" si="16"/>
        <v>0</v>
      </c>
      <c r="K137" s="33">
        <f t="shared" si="17"/>
        <v>399.1</v>
      </c>
      <c r="L137" s="10">
        <f t="shared" si="15"/>
        <v>712</v>
      </c>
      <c r="M137" s="57">
        <v>1.784</v>
      </c>
    </row>
    <row r="138" spans="1:13" ht="18">
      <c r="A138" s="29"/>
      <c r="B138" s="30"/>
      <c r="C138" s="30"/>
      <c r="D138" s="35"/>
      <c r="E138" s="30"/>
      <c r="F138" s="45"/>
      <c r="G138" s="45"/>
      <c r="H138" s="30"/>
      <c r="I138" s="47"/>
      <c r="J138" s="10">
        <f t="shared" si="16"/>
        <v>0</v>
      </c>
      <c r="K138" s="33">
        <f t="shared" si="17"/>
        <v>399.1</v>
      </c>
      <c r="L138" s="10">
        <f t="shared" si="15"/>
        <v>712</v>
      </c>
      <c r="M138" s="57">
        <v>1.784</v>
      </c>
    </row>
    <row r="139" spans="1:13" ht="18">
      <c r="A139" s="29"/>
      <c r="B139" s="30"/>
      <c r="C139" s="30"/>
      <c r="D139" s="35"/>
      <c r="E139" s="30"/>
      <c r="F139" s="45"/>
      <c r="G139" s="45"/>
      <c r="H139" s="30"/>
      <c r="I139" s="47"/>
      <c r="J139" s="10">
        <f t="shared" si="16"/>
        <v>0</v>
      </c>
      <c r="K139" s="33">
        <f t="shared" si="17"/>
        <v>399.1</v>
      </c>
      <c r="L139" s="10">
        <f t="shared" si="15"/>
        <v>712</v>
      </c>
      <c r="M139" s="57">
        <v>1.784</v>
      </c>
    </row>
    <row r="140" spans="1:13" ht="18">
      <c r="A140" s="29"/>
      <c r="B140" s="30"/>
      <c r="C140" s="30"/>
      <c r="D140" s="35"/>
      <c r="E140" s="30"/>
      <c r="F140" s="45"/>
      <c r="G140" s="45"/>
      <c r="H140" s="30"/>
      <c r="I140" s="47"/>
      <c r="J140" s="10">
        <f t="shared" si="16"/>
        <v>0</v>
      </c>
      <c r="K140" s="33">
        <f t="shared" si="17"/>
        <v>399.1</v>
      </c>
      <c r="L140" s="10">
        <f t="shared" si="15"/>
        <v>712</v>
      </c>
      <c r="M140" s="57">
        <v>1.784</v>
      </c>
    </row>
    <row r="141" spans="1:13" ht="18">
      <c r="A141" s="29"/>
      <c r="B141" s="30"/>
      <c r="C141" s="30"/>
      <c r="D141" s="35"/>
      <c r="E141" s="30"/>
      <c r="F141" s="45"/>
      <c r="G141" s="45"/>
      <c r="H141" s="30"/>
      <c r="I141" s="47"/>
      <c r="J141" s="10">
        <f t="shared" si="16"/>
        <v>0</v>
      </c>
      <c r="K141" s="33">
        <f t="shared" si="17"/>
        <v>399.1</v>
      </c>
      <c r="L141" s="10">
        <f t="shared" si="15"/>
        <v>712</v>
      </c>
      <c r="M141" s="57">
        <v>1.784</v>
      </c>
    </row>
    <row r="142" spans="1:13" ht="18">
      <c r="A142" s="29"/>
      <c r="B142" s="30"/>
      <c r="C142" s="30"/>
      <c r="D142" s="35"/>
      <c r="E142" s="30"/>
      <c r="F142" s="45"/>
      <c r="G142" s="45"/>
      <c r="H142" s="30"/>
      <c r="I142" s="47"/>
      <c r="J142" s="10">
        <f t="shared" si="16"/>
        <v>0</v>
      </c>
      <c r="K142" s="33">
        <f t="shared" si="17"/>
        <v>399.1</v>
      </c>
      <c r="L142" s="10">
        <f t="shared" si="15"/>
        <v>712</v>
      </c>
      <c r="M142" s="57">
        <v>1.784</v>
      </c>
    </row>
    <row r="143" spans="1:13" ht="18">
      <c r="A143" s="29"/>
      <c r="B143" s="30"/>
      <c r="C143" s="30"/>
      <c r="D143" s="35"/>
      <c r="E143" s="30"/>
      <c r="F143" s="45"/>
      <c r="G143" s="45"/>
      <c r="H143" s="30"/>
      <c r="I143" s="49">
        <f>SUM(I126:I142)</f>
        <v>78</v>
      </c>
      <c r="J143" s="50">
        <f>SUM(J126:J142)</f>
        <v>139.152</v>
      </c>
      <c r="K143" s="33"/>
      <c r="L143" s="10"/>
      <c r="M143" s="51"/>
    </row>
    <row r="145" spans="1:13" ht="15" customHeight="1">
      <c r="A145" s="83"/>
      <c r="B145" s="83"/>
      <c r="C145" s="83"/>
      <c r="D145" s="77" t="s">
        <v>96</v>
      </c>
      <c r="E145" s="77"/>
      <c r="F145" s="77"/>
      <c r="G145" s="77"/>
      <c r="H145" s="77"/>
      <c r="I145" s="77"/>
      <c r="J145" s="77"/>
      <c r="K145" s="26" t="s">
        <v>1</v>
      </c>
      <c r="L145" s="85">
        <v>2007</v>
      </c>
      <c r="M145" s="85"/>
    </row>
    <row r="146" spans="1:13" ht="15.75">
      <c r="A146" s="83"/>
      <c r="B146" s="83"/>
      <c r="C146" s="83"/>
      <c r="D146" s="77"/>
      <c r="E146" s="77"/>
      <c r="F146" s="77"/>
      <c r="G146" s="77"/>
      <c r="H146" s="77"/>
      <c r="I146" s="77"/>
      <c r="J146" s="77"/>
      <c r="K146" s="27" t="s">
        <v>2</v>
      </c>
      <c r="L146" s="85" t="s">
        <v>29</v>
      </c>
      <c r="M146" s="85"/>
    </row>
    <row r="147" spans="1:13" ht="15" customHeight="1">
      <c r="A147" s="86" t="s">
        <v>4</v>
      </c>
      <c r="B147" s="86" t="s">
        <v>5</v>
      </c>
      <c r="C147" s="86" t="s">
        <v>6</v>
      </c>
      <c r="D147" s="86" t="s">
        <v>7</v>
      </c>
      <c r="E147" s="87" t="s">
        <v>8</v>
      </c>
      <c r="F147" s="87"/>
      <c r="G147" s="87"/>
      <c r="H147" s="87" t="s">
        <v>9</v>
      </c>
      <c r="I147" s="87"/>
      <c r="J147" s="87"/>
      <c r="K147" s="87" t="s">
        <v>10</v>
      </c>
      <c r="L147" s="87"/>
      <c r="M147" s="87"/>
    </row>
    <row r="148" spans="1:13" ht="45">
      <c r="A148" s="86"/>
      <c r="B148" s="86"/>
      <c r="C148" s="86"/>
      <c r="D148" s="86"/>
      <c r="E148" s="28" t="s">
        <v>11</v>
      </c>
      <c r="F148" s="28" t="s">
        <v>12</v>
      </c>
      <c r="G148" s="28" t="s">
        <v>13</v>
      </c>
      <c r="H148" s="28" t="s">
        <v>14</v>
      </c>
      <c r="I148" s="28" t="s">
        <v>44</v>
      </c>
      <c r="J148" s="28" t="s">
        <v>16</v>
      </c>
      <c r="K148" s="28" t="s">
        <v>44</v>
      </c>
      <c r="L148" s="28" t="s">
        <v>16</v>
      </c>
      <c r="M148" s="28" t="s">
        <v>19</v>
      </c>
    </row>
    <row r="149" spans="1:13" ht="31.5">
      <c r="A149" s="29"/>
      <c r="B149" s="30"/>
      <c r="C149" s="30"/>
      <c r="D149" s="55" t="s">
        <v>20</v>
      </c>
      <c r="E149" s="56"/>
      <c r="F149" s="38"/>
      <c r="G149" s="10"/>
      <c r="H149" s="32"/>
      <c r="I149" s="30"/>
      <c r="J149" s="10"/>
      <c r="K149" s="33">
        <v>399.1</v>
      </c>
      <c r="L149" s="10">
        <f aca="true" t="shared" si="18" ref="L149:L166">ROUNDUP(K149*M149,2)</f>
        <v>712</v>
      </c>
      <c r="M149" s="57">
        <v>1.784</v>
      </c>
    </row>
    <row r="150" spans="1:13" ht="18">
      <c r="A150" s="29"/>
      <c r="B150" s="36"/>
      <c r="C150" s="36"/>
      <c r="D150" s="37"/>
      <c r="E150" s="32"/>
      <c r="F150" s="38"/>
      <c r="G150" s="10"/>
      <c r="H150" s="30"/>
      <c r="I150" s="46"/>
      <c r="J150" s="10">
        <f aca="true" t="shared" si="19" ref="J150:J166">M150*I150</f>
        <v>0</v>
      </c>
      <c r="K150" s="33">
        <f aca="true" t="shared" si="20" ref="K150:K166">K149-I150</f>
        <v>399.1</v>
      </c>
      <c r="L150" s="10">
        <f t="shared" si="18"/>
        <v>712</v>
      </c>
      <c r="M150" s="57">
        <v>1.784</v>
      </c>
    </row>
    <row r="151" spans="1:13" ht="37.5">
      <c r="A151" s="29">
        <v>39267</v>
      </c>
      <c r="B151" s="39"/>
      <c r="C151" s="39"/>
      <c r="D151" s="52" t="s">
        <v>46</v>
      </c>
      <c r="E151" s="39"/>
      <c r="F151" s="40"/>
      <c r="G151" s="40"/>
      <c r="H151" s="39">
        <v>1723</v>
      </c>
      <c r="I151" s="44">
        <v>58</v>
      </c>
      <c r="J151" s="10">
        <f t="shared" si="19"/>
        <v>103.47200000000001</v>
      </c>
      <c r="K151" s="33">
        <f t="shared" si="20"/>
        <v>341.1</v>
      </c>
      <c r="L151" s="10">
        <f t="shared" si="18"/>
        <v>608.53</v>
      </c>
      <c r="M151" s="57">
        <v>1.784</v>
      </c>
    </row>
    <row r="152" spans="1:13" ht="18.75">
      <c r="A152" s="29"/>
      <c r="B152" s="39"/>
      <c r="C152" s="39"/>
      <c r="D152" s="52"/>
      <c r="E152" s="39"/>
      <c r="F152" s="40"/>
      <c r="G152" s="40"/>
      <c r="H152" s="39"/>
      <c r="I152" s="44"/>
      <c r="J152" s="10">
        <f t="shared" si="19"/>
        <v>0</v>
      </c>
      <c r="K152" s="33">
        <f t="shared" si="20"/>
        <v>341.1</v>
      </c>
      <c r="L152" s="10">
        <f t="shared" si="18"/>
        <v>608.53</v>
      </c>
      <c r="M152" s="57">
        <v>1.784</v>
      </c>
    </row>
    <row r="153" spans="1:13" ht="18">
      <c r="A153" s="29"/>
      <c r="B153" s="39"/>
      <c r="C153" s="39"/>
      <c r="D153" s="37"/>
      <c r="E153" s="39"/>
      <c r="F153" s="40"/>
      <c r="G153" s="40"/>
      <c r="H153" s="39"/>
      <c r="I153" s="44"/>
      <c r="J153" s="10">
        <f t="shared" si="19"/>
        <v>0</v>
      </c>
      <c r="K153" s="33">
        <f t="shared" si="20"/>
        <v>341.1</v>
      </c>
      <c r="L153" s="10">
        <f t="shared" si="18"/>
        <v>608.53</v>
      </c>
      <c r="M153" s="57">
        <v>1.784</v>
      </c>
    </row>
    <row r="154" spans="1:13" ht="18">
      <c r="A154" s="29"/>
      <c r="B154" s="39"/>
      <c r="C154" s="39"/>
      <c r="D154" s="37"/>
      <c r="E154" s="39"/>
      <c r="F154" s="40"/>
      <c r="G154" s="40"/>
      <c r="H154" s="39"/>
      <c r="I154" s="44"/>
      <c r="J154" s="10">
        <f t="shared" si="19"/>
        <v>0</v>
      </c>
      <c r="K154" s="33">
        <f t="shared" si="20"/>
        <v>341.1</v>
      </c>
      <c r="L154" s="10">
        <f t="shared" si="18"/>
        <v>608.53</v>
      </c>
      <c r="M154" s="57">
        <v>1.784</v>
      </c>
    </row>
    <row r="155" spans="1:13" ht="18">
      <c r="A155" s="29"/>
      <c r="B155" s="39"/>
      <c r="C155" s="41"/>
      <c r="D155" s="58"/>
      <c r="E155" s="42"/>
      <c r="F155" s="40"/>
      <c r="G155" s="43"/>
      <c r="H155" s="39"/>
      <c r="I155" s="44"/>
      <c r="J155" s="10">
        <f t="shared" si="19"/>
        <v>0</v>
      </c>
      <c r="K155" s="33">
        <f t="shared" si="20"/>
        <v>341.1</v>
      </c>
      <c r="L155" s="10">
        <f t="shared" si="18"/>
        <v>608.53</v>
      </c>
      <c r="M155" s="57">
        <v>1.784</v>
      </c>
    </row>
    <row r="156" spans="1:13" ht="18">
      <c r="A156" s="29"/>
      <c r="B156" s="30"/>
      <c r="C156" s="30"/>
      <c r="D156" s="58"/>
      <c r="E156" s="30"/>
      <c r="F156" s="45"/>
      <c r="G156" s="45"/>
      <c r="H156" s="30"/>
      <c r="I156" s="46"/>
      <c r="J156" s="10">
        <f t="shared" si="19"/>
        <v>0</v>
      </c>
      <c r="K156" s="33">
        <f t="shared" si="20"/>
        <v>341.1</v>
      </c>
      <c r="L156" s="10">
        <f t="shared" si="18"/>
        <v>608.53</v>
      </c>
      <c r="M156" s="57">
        <v>1.784</v>
      </c>
    </row>
    <row r="157" spans="1:13" ht="18">
      <c r="A157" s="29"/>
      <c r="B157" s="30"/>
      <c r="C157" s="30"/>
      <c r="D157" s="58"/>
      <c r="E157" s="30"/>
      <c r="F157" s="45"/>
      <c r="G157" s="45"/>
      <c r="H157" s="30"/>
      <c r="I157" s="46"/>
      <c r="J157" s="10">
        <f t="shared" si="19"/>
        <v>0</v>
      </c>
      <c r="K157" s="33">
        <f t="shared" si="20"/>
        <v>341.1</v>
      </c>
      <c r="L157" s="10">
        <f t="shared" si="18"/>
        <v>608.53</v>
      </c>
      <c r="M157" s="57">
        <v>1.784</v>
      </c>
    </row>
    <row r="158" spans="1:13" ht="18">
      <c r="A158" s="29"/>
      <c r="B158" s="30"/>
      <c r="C158" s="30"/>
      <c r="D158" s="58"/>
      <c r="E158" s="30"/>
      <c r="F158" s="45"/>
      <c r="G158" s="45"/>
      <c r="H158" s="30"/>
      <c r="I158" s="46"/>
      <c r="J158" s="10">
        <f t="shared" si="19"/>
        <v>0</v>
      </c>
      <c r="K158" s="33">
        <f t="shared" si="20"/>
        <v>341.1</v>
      </c>
      <c r="L158" s="10">
        <f t="shared" si="18"/>
        <v>608.53</v>
      </c>
      <c r="M158" s="57">
        <v>1.784</v>
      </c>
    </row>
    <row r="159" spans="1:13" ht="18">
      <c r="A159" s="29"/>
      <c r="B159" s="30"/>
      <c r="C159" s="30"/>
      <c r="D159" s="35"/>
      <c r="E159" s="30"/>
      <c r="F159" s="45"/>
      <c r="G159" s="45"/>
      <c r="H159" s="30"/>
      <c r="I159" s="46"/>
      <c r="J159" s="10">
        <f t="shared" si="19"/>
        <v>0</v>
      </c>
      <c r="K159" s="33">
        <f t="shared" si="20"/>
        <v>341.1</v>
      </c>
      <c r="L159" s="10">
        <f t="shared" si="18"/>
        <v>608.53</v>
      </c>
      <c r="M159" s="57">
        <v>1.784</v>
      </c>
    </row>
    <row r="160" spans="1:13" ht="18">
      <c r="A160" s="29"/>
      <c r="B160" s="30"/>
      <c r="C160" s="30"/>
      <c r="D160" s="35"/>
      <c r="E160" s="30"/>
      <c r="F160" s="45"/>
      <c r="G160" s="45"/>
      <c r="H160" s="30"/>
      <c r="I160" s="46"/>
      <c r="J160" s="10">
        <f t="shared" si="19"/>
        <v>0</v>
      </c>
      <c r="K160" s="33">
        <f t="shared" si="20"/>
        <v>341.1</v>
      </c>
      <c r="L160" s="10">
        <f t="shared" si="18"/>
        <v>608.53</v>
      </c>
      <c r="M160" s="57">
        <v>1.784</v>
      </c>
    </row>
    <row r="161" spans="1:13" ht="18">
      <c r="A161" s="29"/>
      <c r="B161" s="30"/>
      <c r="C161" s="30"/>
      <c r="D161" s="35"/>
      <c r="E161" s="30"/>
      <c r="F161" s="45"/>
      <c r="G161" s="45"/>
      <c r="H161" s="30"/>
      <c r="I161" s="47"/>
      <c r="J161" s="10">
        <f t="shared" si="19"/>
        <v>0</v>
      </c>
      <c r="K161" s="33">
        <f t="shared" si="20"/>
        <v>341.1</v>
      </c>
      <c r="L161" s="10">
        <f t="shared" si="18"/>
        <v>608.53</v>
      </c>
      <c r="M161" s="57">
        <v>1.784</v>
      </c>
    </row>
    <row r="162" spans="1:13" ht="18">
      <c r="A162" s="29"/>
      <c r="B162" s="30"/>
      <c r="C162" s="30"/>
      <c r="D162" s="35"/>
      <c r="E162" s="30"/>
      <c r="F162" s="45"/>
      <c r="G162" s="45"/>
      <c r="H162" s="30"/>
      <c r="I162" s="47"/>
      <c r="J162" s="10">
        <f t="shared" si="19"/>
        <v>0</v>
      </c>
      <c r="K162" s="33">
        <f t="shared" si="20"/>
        <v>341.1</v>
      </c>
      <c r="L162" s="10">
        <f t="shared" si="18"/>
        <v>608.53</v>
      </c>
      <c r="M162" s="57">
        <v>1.784</v>
      </c>
    </row>
    <row r="163" spans="1:13" ht="18">
      <c r="A163" s="29"/>
      <c r="B163" s="30"/>
      <c r="C163" s="30"/>
      <c r="D163" s="35"/>
      <c r="E163" s="30"/>
      <c r="F163" s="45"/>
      <c r="G163" s="45"/>
      <c r="H163" s="30"/>
      <c r="I163" s="47"/>
      <c r="J163" s="10">
        <f t="shared" si="19"/>
        <v>0</v>
      </c>
      <c r="K163" s="33">
        <f t="shared" si="20"/>
        <v>341.1</v>
      </c>
      <c r="L163" s="10">
        <f t="shared" si="18"/>
        <v>608.53</v>
      </c>
      <c r="M163" s="57">
        <v>1.784</v>
      </c>
    </row>
    <row r="164" spans="1:13" ht="18">
      <c r="A164" s="29"/>
      <c r="B164" s="30"/>
      <c r="C164" s="30"/>
      <c r="D164" s="35"/>
      <c r="E164" s="30"/>
      <c r="F164" s="45"/>
      <c r="G164" s="45"/>
      <c r="H164" s="30"/>
      <c r="I164" s="47"/>
      <c r="J164" s="10">
        <f t="shared" si="19"/>
        <v>0</v>
      </c>
      <c r="K164" s="33">
        <f t="shared" si="20"/>
        <v>341.1</v>
      </c>
      <c r="L164" s="10">
        <f t="shared" si="18"/>
        <v>608.53</v>
      </c>
      <c r="M164" s="57">
        <v>1.784</v>
      </c>
    </row>
    <row r="165" spans="1:13" ht="18">
      <c r="A165" s="29"/>
      <c r="B165" s="30"/>
      <c r="C165" s="30"/>
      <c r="D165" s="35"/>
      <c r="E165" s="30"/>
      <c r="F165" s="45"/>
      <c r="G165" s="45"/>
      <c r="H165" s="30"/>
      <c r="I165" s="47"/>
      <c r="J165" s="10">
        <f t="shared" si="19"/>
        <v>0</v>
      </c>
      <c r="K165" s="33">
        <f t="shared" si="20"/>
        <v>341.1</v>
      </c>
      <c r="L165" s="10">
        <f t="shared" si="18"/>
        <v>608.53</v>
      </c>
      <c r="M165" s="57">
        <v>1.784</v>
      </c>
    </row>
    <row r="166" spans="1:13" ht="18">
      <c r="A166" s="29"/>
      <c r="B166" s="30"/>
      <c r="C166" s="30"/>
      <c r="D166" s="35"/>
      <c r="E166" s="30"/>
      <c r="F166" s="45"/>
      <c r="G166" s="45"/>
      <c r="H166" s="30"/>
      <c r="I166" s="47"/>
      <c r="J166" s="10">
        <f t="shared" si="19"/>
        <v>0</v>
      </c>
      <c r="K166" s="33">
        <f t="shared" si="20"/>
        <v>341.1</v>
      </c>
      <c r="L166" s="10">
        <f t="shared" si="18"/>
        <v>608.53</v>
      </c>
      <c r="M166" s="57">
        <v>1.784</v>
      </c>
    </row>
    <row r="167" spans="1:13" ht="18">
      <c r="A167" s="29"/>
      <c r="B167" s="30"/>
      <c r="C167" s="30"/>
      <c r="D167" s="35"/>
      <c r="E167" s="30"/>
      <c r="F167" s="45"/>
      <c r="G167" s="45"/>
      <c r="H167" s="30"/>
      <c r="I167" s="49">
        <f>SUM(I150:I166)</f>
        <v>58</v>
      </c>
      <c r="J167" s="50">
        <f>SUM(J150:J166)</f>
        <v>103.47200000000001</v>
      </c>
      <c r="K167" s="33"/>
      <c r="L167" s="10"/>
      <c r="M167" s="51"/>
    </row>
    <row r="169" spans="1:13" ht="15" customHeight="1">
      <c r="A169" s="83"/>
      <c r="B169" s="83"/>
      <c r="C169" s="83"/>
      <c r="D169" s="77" t="s">
        <v>96</v>
      </c>
      <c r="E169" s="77"/>
      <c r="F169" s="77"/>
      <c r="G169" s="77"/>
      <c r="H169" s="77"/>
      <c r="I169" s="77"/>
      <c r="J169" s="77"/>
      <c r="K169" s="26" t="s">
        <v>1</v>
      </c>
      <c r="L169" s="85">
        <v>2007</v>
      </c>
      <c r="M169" s="85"/>
    </row>
    <row r="170" spans="1:13" ht="15.75">
      <c r="A170" s="83"/>
      <c r="B170" s="83"/>
      <c r="C170" s="83"/>
      <c r="D170" s="77"/>
      <c r="E170" s="77"/>
      <c r="F170" s="77"/>
      <c r="G170" s="77"/>
      <c r="H170" s="77"/>
      <c r="I170" s="77"/>
      <c r="J170" s="77"/>
      <c r="K170" s="27" t="s">
        <v>2</v>
      </c>
      <c r="L170" s="85" t="s">
        <v>30</v>
      </c>
      <c r="M170" s="85"/>
    </row>
    <row r="171" spans="1:13" ht="15" customHeight="1">
      <c r="A171" s="86" t="s">
        <v>4</v>
      </c>
      <c r="B171" s="86" t="s">
        <v>5</v>
      </c>
      <c r="C171" s="86" t="s">
        <v>6</v>
      </c>
      <c r="D171" s="86" t="s">
        <v>7</v>
      </c>
      <c r="E171" s="87" t="s">
        <v>8</v>
      </c>
      <c r="F171" s="87"/>
      <c r="G171" s="87"/>
      <c r="H171" s="87" t="s">
        <v>9</v>
      </c>
      <c r="I171" s="87"/>
      <c r="J171" s="87"/>
      <c r="K171" s="87" t="s">
        <v>10</v>
      </c>
      <c r="L171" s="87"/>
      <c r="M171" s="87"/>
    </row>
    <row r="172" spans="1:13" ht="45">
      <c r="A172" s="86"/>
      <c r="B172" s="86"/>
      <c r="C172" s="86"/>
      <c r="D172" s="86"/>
      <c r="E172" s="28" t="s">
        <v>11</v>
      </c>
      <c r="F172" s="28" t="s">
        <v>12</v>
      </c>
      <c r="G172" s="28" t="s">
        <v>13</v>
      </c>
      <c r="H172" s="28" t="s">
        <v>14</v>
      </c>
      <c r="I172" s="28" t="s">
        <v>44</v>
      </c>
      <c r="J172" s="28" t="s">
        <v>16</v>
      </c>
      <c r="K172" s="28" t="s">
        <v>44</v>
      </c>
      <c r="L172" s="28" t="s">
        <v>16</v>
      </c>
      <c r="M172" s="28" t="s">
        <v>19</v>
      </c>
    </row>
    <row r="173" spans="1:13" ht="31.5">
      <c r="A173" s="29"/>
      <c r="B173" s="30"/>
      <c r="C173" s="30"/>
      <c r="D173" s="55" t="s">
        <v>20</v>
      </c>
      <c r="E173" s="56"/>
      <c r="F173" s="38"/>
      <c r="G173" s="10"/>
      <c r="H173" s="32"/>
      <c r="I173" s="30"/>
      <c r="J173" s="10"/>
      <c r="K173" s="33">
        <v>341.1</v>
      </c>
      <c r="L173" s="10">
        <f aca="true" t="shared" si="21" ref="L173:L190">ROUNDUP(K173*M173,2)</f>
        <v>608.53</v>
      </c>
      <c r="M173" s="57">
        <v>1.784</v>
      </c>
    </row>
    <row r="174" spans="1:13" ht="18">
      <c r="A174" s="29"/>
      <c r="B174" s="36"/>
      <c r="C174" s="36"/>
      <c r="D174" s="37"/>
      <c r="E174" s="32"/>
      <c r="F174" s="38"/>
      <c r="G174" s="10"/>
      <c r="H174" s="30"/>
      <c r="I174" s="46"/>
      <c r="J174" s="10">
        <f aca="true" t="shared" si="22" ref="J174:J190">M174*I174</f>
        <v>0</v>
      </c>
      <c r="K174" s="33">
        <f aca="true" t="shared" si="23" ref="K174:K190">K173-I174</f>
        <v>341.1</v>
      </c>
      <c r="L174" s="10">
        <f t="shared" si="21"/>
        <v>608.53</v>
      </c>
      <c r="M174" s="57">
        <v>1.784</v>
      </c>
    </row>
    <row r="175" spans="1:13" ht="18.75">
      <c r="A175" s="29"/>
      <c r="B175" s="39"/>
      <c r="C175" s="39"/>
      <c r="D175" s="52"/>
      <c r="E175" s="39"/>
      <c r="F175" s="40"/>
      <c r="G175" s="40"/>
      <c r="H175" s="39"/>
      <c r="I175" s="44"/>
      <c r="J175" s="10">
        <f t="shared" si="22"/>
        <v>0</v>
      </c>
      <c r="K175" s="33">
        <f t="shared" si="23"/>
        <v>341.1</v>
      </c>
      <c r="L175" s="10">
        <f t="shared" si="21"/>
        <v>608.53</v>
      </c>
      <c r="M175" s="57">
        <v>1.784</v>
      </c>
    </row>
    <row r="176" spans="1:13" ht="18.75">
      <c r="A176" s="29"/>
      <c r="B176" s="39"/>
      <c r="C176" s="39"/>
      <c r="D176" s="52"/>
      <c r="E176" s="39"/>
      <c r="F176" s="40"/>
      <c r="G176" s="40"/>
      <c r="H176" s="39"/>
      <c r="I176" s="44"/>
      <c r="J176" s="10">
        <f t="shared" si="22"/>
        <v>0</v>
      </c>
      <c r="K176" s="33">
        <f t="shared" si="23"/>
        <v>341.1</v>
      </c>
      <c r="L176" s="10">
        <f t="shared" si="21"/>
        <v>608.53</v>
      </c>
      <c r="M176" s="57">
        <v>1.784</v>
      </c>
    </row>
    <row r="177" spans="1:13" ht="18">
      <c r="A177" s="29"/>
      <c r="B177" s="39"/>
      <c r="C177" s="39"/>
      <c r="D177" s="37"/>
      <c r="E177" s="39"/>
      <c r="F177" s="40"/>
      <c r="G177" s="40"/>
      <c r="H177" s="39"/>
      <c r="I177" s="44"/>
      <c r="J177" s="10">
        <f t="shared" si="22"/>
        <v>0</v>
      </c>
      <c r="K177" s="33">
        <f t="shared" si="23"/>
        <v>341.1</v>
      </c>
      <c r="L177" s="10">
        <f t="shared" si="21"/>
        <v>608.53</v>
      </c>
      <c r="M177" s="57">
        <v>1.784</v>
      </c>
    </row>
    <row r="178" spans="1:13" ht="18">
      <c r="A178" s="29"/>
      <c r="B178" s="39"/>
      <c r="C178" s="39"/>
      <c r="D178" s="37"/>
      <c r="E178" s="39"/>
      <c r="F178" s="40"/>
      <c r="G178" s="40"/>
      <c r="H178" s="39"/>
      <c r="I178" s="44"/>
      <c r="J178" s="10">
        <f t="shared" si="22"/>
        <v>0</v>
      </c>
      <c r="K178" s="33">
        <f t="shared" si="23"/>
        <v>341.1</v>
      </c>
      <c r="L178" s="10">
        <f t="shared" si="21"/>
        <v>608.53</v>
      </c>
      <c r="M178" s="57">
        <v>1.784</v>
      </c>
    </row>
    <row r="179" spans="1:13" ht="18">
      <c r="A179" s="29"/>
      <c r="B179" s="39"/>
      <c r="C179" s="41"/>
      <c r="D179" s="58"/>
      <c r="E179" s="124" t="s">
        <v>95</v>
      </c>
      <c r="F179" s="124"/>
      <c r="G179" s="124"/>
      <c r="H179" s="124"/>
      <c r="I179" s="124"/>
      <c r="J179" s="10">
        <f t="shared" si="22"/>
        <v>0</v>
      </c>
      <c r="K179" s="33">
        <f t="shared" si="23"/>
        <v>341.1</v>
      </c>
      <c r="L179" s="10">
        <f t="shared" si="21"/>
        <v>608.53</v>
      </c>
      <c r="M179" s="57">
        <v>1.784</v>
      </c>
    </row>
    <row r="180" spans="1:13" ht="18">
      <c r="A180" s="29"/>
      <c r="B180" s="30"/>
      <c r="C180" s="30"/>
      <c r="D180" s="58"/>
      <c r="E180" s="124"/>
      <c r="F180" s="124"/>
      <c r="G180" s="124"/>
      <c r="H180" s="124"/>
      <c r="I180" s="124"/>
      <c r="J180" s="10">
        <f t="shared" si="22"/>
        <v>0</v>
      </c>
      <c r="K180" s="33">
        <f t="shared" si="23"/>
        <v>341.1</v>
      </c>
      <c r="L180" s="10">
        <f t="shared" si="21"/>
        <v>608.53</v>
      </c>
      <c r="M180" s="57">
        <v>1.784</v>
      </c>
    </row>
    <row r="181" spans="1:13" ht="18">
      <c r="A181" s="29"/>
      <c r="B181" s="30"/>
      <c r="C181" s="30"/>
      <c r="D181" s="58"/>
      <c r="E181" s="124"/>
      <c r="F181" s="124"/>
      <c r="G181" s="124"/>
      <c r="H181" s="124"/>
      <c r="I181" s="124"/>
      <c r="J181" s="10">
        <f t="shared" si="22"/>
        <v>0</v>
      </c>
      <c r="K181" s="33">
        <f t="shared" si="23"/>
        <v>341.1</v>
      </c>
      <c r="L181" s="10">
        <f t="shared" si="21"/>
        <v>608.53</v>
      </c>
      <c r="M181" s="57">
        <v>1.784</v>
      </c>
    </row>
    <row r="182" spans="1:13" ht="18">
      <c r="A182" s="29"/>
      <c r="B182" s="30"/>
      <c r="C182" s="30"/>
      <c r="D182" s="58"/>
      <c r="E182" s="124"/>
      <c r="F182" s="124"/>
      <c r="G182" s="124"/>
      <c r="H182" s="124"/>
      <c r="I182" s="124"/>
      <c r="J182" s="10">
        <f t="shared" si="22"/>
        <v>0</v>
      </c>
      <c r="K182" s="33">
        <f t="shared" si="23"/>
        <v>341.1</v>
      </c>
      <c r="L182" s="10">
        <f t="shared" si="21"/>
        <v>608.53</v>
      </c>
      <c r="M182" s="57">
        <v>1.784</v>
      </c>
    </row>
    <row r="183" spans="1:13" ht="18">
      <c r="A183" s="29"/>
      <c r="B183" s="30"/>
      <c r="C183" s="30"/>
      <c r="D183" s="35"/>
      <c r="E183" s="30"/>
      <c r="F183" s="45"/>
      <c r="G183" s="45"/>
      <c r="H183" s="30"/>
      <c r="I183" s="46"/>
      <c r="J183" s="10">
        <f t="shared" si="22"/>
        <v>0</v>
      </c>
      <c r="K183" s="33">
        <f t="shared" si="23"/>
        <v>341.1</v>
      </c>
      <c r="L183" s="10">
        <f t="shared" si="21"/>
        <v>608.53</v>
      </c>
      <c r="M183" s="57">
        <v>1.784</v>
      </c>
    </row>
    <row r="184" spans="1:13" ht="18">
      <c r="A184" s="29"/>
      <c r="B184" s="30"/>
      <c r="C184" s="30"/>
      <c r="D184" s="35"/>
      <c r="E184" s="30"/>
      <c r="F184" s="45"/>
      <c r="G184" s="45"/>
      <c r="H184" s="30"/>
      <c r="I184" s="46"/>
      <c r="J184" s="10">
        <f t="shared" si="22"/>
        <v>0</v>
      </c>
      <c r="K184" s="33">
        <f t="shared" si="23"/>
        <v>341.1</v>
      </c>
      <c r="L184" s="10">
        <f t="shared" si="21"/>
        <v>608.53</v>
      </c>
      <c r="M184" s="57">
        <v>1.784</v>
      </c>
    </row>
    <row r="185" spans="1:13" ht="18">
      <c r="A185" s="29"/>
      <c r="B185" s="30"/>
      <c r="C185" s="30"/>
      <c r="D185" s="35"/>
      <c r="E185" s="30"/>
      <c r="F185" s="45"/>
      <c r="G185" s="45"/>
      <c r="H185" s="30"/>
      <c r="I185" s="47"/>
      <c r="J185" s="10">
        <f t="shared" si="22"/>
        <v>0</v>
      </c>
      <c r="K185" s="33">
        <f t="shared" si="23"/>
        <v>341.1</v>
      </c>
      <c r="L185" s="10">
        <f t="shared" si="21"/>
        <v>608.53</v>
      </c>
      <c r="M185" s="57">
        <v>1.784</v>
      </c>
    </row>
    <row r="186" spans="1:13" ht="18">
      <c r="A186" s="29"/>
      <c r="B186" s="30"/>
      <c r="C186" s="30"/>
      <c r="D186" s="35"/>
      <c r="E186" s="30"/>
      <c r="F186" s="45"/>
      <c r="G186" s="45"/>
      <c r="H186" s="30"/>
      <c r="I186" s="47"/>
      <c r="J186" s="10">
        <f t="shared" si="22"/>
        <v>0</v>
      </c>
      <c r="K186" s="33">
        <f t="shared" si="23"/>
        <v>341.1</v>
      </c>
      <c r="L186" s="10">
        <f t="shared" si="21"/>
        <v>608.53</v>
      </c>
      <c r="M186" s="57">
        <v>1.784</v>
      </c>
    </row>
    <row r="187" spans="1:13" ht="18">
      <c r="A187" s="29"/>
      <c r="B187" s="30"/>
      <c r="C187" s="30"/>
      <c r="D187" s="35"/>
      <c r="E187" s="30"/>
      <c r="F187" s="45"/>
      <c r="G187" s="45"/>
      <c r="H187" s="30"/>
      <c r="I187" s="47"/>
      <c r="J187" s="10">
        <f t="shared" si="22"/>
        <v>0</v>
      </c>
      <c r="K187" s="33">
        <f t="shared" si="23"/>
        <v>341.1</v>
      </c>
      <c r="L187" s="10">
        <f t="shared" si="21"/>
        <v>608.53</v>
      </c>
      <c r="M187" s="57">
        <v>1.784</v>
      </c>
    </row>
    <row r="188" spans="1:13" ht="18">
      <c r="A188" s="29"/>
      <c r="B188" s="30"/>
      <c r="C188" s="30"/>
      <c r="D188" s="35"/>
      <c r="E188" s="30"/>
      <c r="F188" s="45"/>
      <c r="G188" s="45"/>
      <c r="H188" s="30"/>
      <c r="I188" s="47"/>
      <c r="J188" s="10">
        <f t="shared" si="22"/>
        <v>0</v>
      </c>
      <c r="K188" s="33">
        <f t="shared" si="23"/>
        <v>341.1</v>
      </c>
      <c r="L188" s="10">
        <f t="shared" si="21"/>
        <v>608.53</v>
      </c>
      <c r="M188" s="57">
        <v>1.784</v>
      </c>
    </row>
    <row r="189" spans="1:13" ht="18">
      <c r="A189" s="29"/>
      <c r="B189" s="30"/>
      <c r="C189" s="30"/>
      <c r="D189" s="35"/>
      <c r="E189" s="30"/>
      <c r="F189" s="45"/>
      <c r="G189" s="45"/>
      <c r="H189" s="30"/>
      <c r="I189" s="47"/>
      <c r="J189" s="10">
        <f t="shared" si="22"/>
        <v>0</v>
      </c>
      <c r="K189" s="33">
        <f t="shared" si="23"/>
        <v>341.1</v>
      </c>
      <c r="L189" s="10">
        <f t="shared" si="21"/>
        <v>608.53</v>
      </c>
      <c r="M189" s="57">
        <v>1.784</v>
      </c>
    </row>
    <row r="190" spans="1:13" ht="18">
      <c r="A190" s="29"/>
      <c r="B190" s="30"/>
      <c r="C190" s="30"/>
      <c r="D190" s="35"/>
      <c r="E190" s="30"/>
      <c r="F190" s="45"/>
      <c r="G190" s="45"/>
      <c r="H190" s="30"/>
      <c r="I190" s="47"/>
      <c r="J190" s="10">
        <f t="shared" si="22"/>
        <v>0</v>
      </c>
      <c r="K190" s="33">
        <f t="shared" si="23"/>
        <v>341.1</v>
      </c>
      <c r="L190" s="10">
        <f t="shared" si="21"/>
        <v>608.53</v>
      </c>
      <c r="M190" s="57">
        <v>1.784</v>
      </c>
    </row>
    <row r="191" spans="1:13" ht="18">
      <c r="A191" s="29"/>
      <c r="B191" s="30"/>
      <c r="C191" s="30"/>
      <c r="D191" s="35"/>
      <c r="E191" s="30"/>
      <c r="F191" s="45"/>
      <c r="G191" s="45"/>
      <c r="H191" s="30"/>
      <c r="I191" s="49">
        <f>SUM(I174:I190)</f>
        <v>0</v>
      </c>
      <c r="J191" s="50">
        <f>SUM(J174:J190)</f>
        <v>0</v>
      </c>
      <c r="K191" s="33"/>
      <c r="L191" s="10"/>
      <c r="M191" s="51"/>
    </row>
    <row r="193" spans="1:13" ht="15" customHeight="1">
      <c r="A193" s="83"/>
      <c r="B193" s="83"/>
      <c r="C193" s="83"/>
      <c r="D193" s="77" t="s">
        <v>96</v>
      </c>
      <c r="E193" s="77"/>
      <c r="F193" s="77"/>
      <c r="G193" s="77"/>
      <c r="H193" s="77"/>
      <c r="I193" s="77"/>
      <c r="J193" s="77"/>
      <c r="K193" s="26" t="s">
        <v>1</v>
      </c>
      <c r="L193" s="85">
        <v>2007</v>
      </c>
      <c r="M193" s="85"/>
    </row>
    <row r="194" spans="1:13" ht="15.75">
      <c r="A194" s="83"/>
      <c r="B194" s="83"/>
      <c r="C194" s="83"/>
      <c r="D194" s="77"/>
      <c r="E194" s="77"/>
      <c r="F194" s="77"/>
      <c r="G194" s="77"/>
      <c r="H194" s="77"/>
      <c r="I194" s="77"/>
      <c r="J194" s="77"/>
      <c r="K194" s="27" t="s">
        <v>2</v>
      </c>
      <c r="L194" s="85" t="s">
        <v>32</v>
      </c>
      <c r="M194" s="85"/>
    </row>
    <row r="195" spans="1:13" ht="15" customHeight="1">
      <c r="A195" s="86" t="s">
        <v>4</v>
      </c>
      <c r="B195" s="86" t="s">
        <v>5</v>
      </c>
      <c r="C195" s="86" t="s">
        <v>6</v>
      </c>
      <c r="D195" s="86" t="s">
        <v>7</v>
      </c>
      <c r="E195" s="87" t="s">
        <v>8</v>
      </c>
      <c r="F195" s="87"/>
      <c r="G195" s="87"/>
      <c r="H195" s="87" t="s">
        <v>9</v>
      </c>
      <c r="I195" s="87"/>
      <c r="J195" s="87"/>
      <c r="K195" s="87" t="s">
        <v>10</v>
      </c>
      <c r="L195" s="87"/>
      <c r="M195" s="87"/>
    </row>
    <row r="196" spans="1:13" ht="45">
      <c r="A196" s="86"/>
      <c r="B196" s="86"/>
      <c r="C196" s="86"/>
      <c r="D196" s="86"/>
      <c r="E196" s="28" t="s">
        <v>11</v>
      </c>
      <c r="F196" s="28" t="s">
        <v>12</v>
      </c>
      <c r="G196" s="28" t="s">
        <v>13</v>
      </c>
      <c r="H196" s="28" t="s">
        <v>14</v>
      </c>
      <c r="I196" s="28" t="s">
        <v>44</v>
      </c>
      <c r="J196" s="28" t="s">
        <v>16</v>
      </c>
      <c r="K196" s="28" t="s">
        <v>44</v>
      </c>
      <c r="L196" s="28" t="s">
        <v>16</v>
      </c>
      <c r="M196" s="28" t="s">
        <v>19</v>
      </c>
    </row>
    <row r="197" spans="1:13" ht="31.5">
      <c r="A197" s="29"/>
      <c r="B197" s="30"/>
      <c r="C197" s="30"/>
      <c r="D197" s="55" t="s">
        <v>20</v>
      </c>
      <c r="E197" s="56"/>
      <c r="F197" s="38"/>
      <c r="G197" s="10"/>
      <c r="H197" s="32"/>
      <c r="I197" s="30"/>
      <c r="J197" s="10"/>
      <c r="K197" s="33">
        <v>341.1</v>
      </c>
      <c r="L197" s="10">
        <f aca="true" t="shared" si="24" ref="L197:L214">ROUNDUP(K197*M197,2)</f>
        <v>608.53</v>
      </c>
      <c r="M197" s="57">
        <v>1.784</v>
      </c>
    </row>
    <row r="198" spans="1:13" ht="18">
      <c r="A198" s="29"/>
      <c r="B198" s="36"/>
      <c r="C198" s="36"/>
      <c r="D198" s="37"/>
      <c r="E198" s="32"/>
      <c r="F198" s="38"/>
      <c r="G198" s="10"/>
      <c r="H198" s="30"/>
      <c r="I198" s="46"/>
      <c r="J198" s="10">
        <f aca="true" t="shared" si="25" ref="J198:J214">M198*I198</f>
        <v>0</v>
      </c>
      <c r="K198" s="33">
        <f aca="true" t="shared" si="26" ref="K198:K214">K197-I198</f>
        <v>341.1</v>
      </c>
      <c r="L198" s="10">
        <f t="shared" si="24"/>
        <v>608.53</v>
      </c>
      <c r="M198" s="57">
        <v>1.784</v>
      </c>
    </row>
    <row r="199" spans="1:13" ht="18.75">
      <c r="A199" s="29"/>
      <c r="B199" s="39"/>
      <c r="C199" s="39"/>
      <c r="D199" s="52"/>
      <c r="E199" s="39"/>
      <c r="F199" s="40"/>
      <c r="G199" s="40"/>
      <c r="H199" s="39"/>
      <c r="I199" s="44"/>
      <c r="J199" s="10">
        <f t="shared" si="25"/>
        <v>0</v>
      </c>
      <c r="K199" s="33">
        <f t="shared" si="26"/>
        <v>341.1</v>
      </c>
      <c r="L199" s="10">
        <f t="shared" si="24"/>
        <v>608.53</v>
      </c>
      <c r="M199" s="57">
        <v>1.784</v>
      </c>
    </row>
    <row r="200" spans="1:13" ht="18.75">
      <c r="A200" s="29"/>
      <c r="B200" s="39"/>
      <c r="C200" s="39"/>
      <c r="D200" s="52"/>
      <c r="E200" s="39"/>
      <c r="F200" s="40"/>
      <c r="G200" s="40"/>
      <c r="H200" s="39"/>
      <c r="I200" s="44"/>
      <c r="J200" s="10">
        <f t="shared" si="25"/>
        <v>0</v>
      </c>
      <c r="K200" s="33">
        <f t="shared" si="26"/>
        <v>341.1</v>
      </c>
      <c r="L200" s="10">
        <f t="shared" si="24"/>
        <v>608.53</v>
      </c>
      <c r="M200" s="57">
        <v>1.784</v>
      </c>
    </row>
    <row r="201" spans="1:13" ht="18">
      <c r="A201" s="29"/>
      <c r="B201" s="39"/>
      <c r="C201" s="39"/>
      <c r="D201" s="37"/>
      <c r="E201" s="39"/>
      <c r="F201" s="40"/>
      <c r="G201" s="40"/>
      <c r="H201" s="39"/>
      <c r="I201" s="44"/>
      <c r="J201" s="10">
        <f t="shared" si="25"/>
        <v>0</v>
      </c>
      <c r="K201" s="33">
        <f t="shared" si="26"/>
        <v>341.1</v>
      </c>
      <c r="L201" s="10">
        <f t="shared" si="24"/>
        <v>608.53</v>
      </c>
      <c r="M201" s="57">
        <v>1.784</v>
      </c>
    </row>
    <row r="202" spans="1:13" ht="18">
      <c r="A202" s="29"/>
      <c r="B202" s="39"/>
      <c r="C202" s="39"/>
      <c r="D202" s="37"/>
      <c r="E202" s="39"/>
      <c r="F202" s="40"/>
      <c r="G202" s="40"/>
      <c r="H202" s="39"/>
      <c r="I202" s="44"/>
      <c r="J202" s="10">
        <f t="shared" si="25"/>
        <v>0</v>
      </c>
      <c r="K202" s="33">
        <f t="shared" si="26"/>
        <v>341.1</v>
      </c>
      <c r="L202" s="10">
        <f t="shared" si="24"/>
        <v>608.53</v>
      </c>
      <c r="M202" s="57">
        <v>1.784</v>
      </c>
    </row>
    <row r="203" spans="1:13" ht="18">
      <c r="A203" s="29"/>
      <c r="B203" s="39"/>
      <c r="C203" s="41"/>
      <c r="D203" s="58"/>
      <c r="E203" s="124" t="s">
        <v>95</v>
      </c>
      <c r="F203" s="124"/>
      <c r="G203" s="124"/>
      <c r="H203" s="124"/>
      <c r="I203" s="124"/>
      <c r="J203" s="10">
        <f t="shared" si="25"/>
        <v>0</v>
      </c>
      <c r="K203" s="33">
        <f t="shared" si="26"/>
        <v>341.1</v>
      </c>
      <c r="L203" s="10">
        <f t="shared" si="24"/>
        <v>608.53</v>
      </c>
      <c r="M203" s="57">
        <v>1.784</v>
      </c>
    </row>
    <row r="204" spans="1:13" ht="18">
      <c r="A204" s="29"/>
      <c r="B204" s="30"/>
      <c r="C204" s="30"/>
      <c r="D204" s="58"/>
      <c r="E204" s="124"/>
      <c r="F204" s="124"/>
      <c r="G204" s="124"/>
      <c r="H204" s="124"/>
      <c r="I204" s="124"/>
      <c r="J204" s="10">
        <f t="shared" si="25"/>
        <v>0</v>
      </c>
      <c r="K204" s="33">
        <f t="shared" si="26"/>
        <v>341.1</v>
      </c>
      <c r="L204" s="10">
        <f t="shared" si="24"/>
        <v>608.53</v>
      </c>
      <c r="M204" s="57">
        <v>1.784</v>
      </c>
    </row>
    <row r="205" spans="1:13" ht="18">
      <c r="A205" s="29"/>
      <c r="B205" s="30"/>
      <c r="C205" s="30"/>
      <c r="D205" s="58"/>
      <c r="E205" s="124"/>
      <c r="F205" s="124"/>
      <c r="G205" s="124"/>
      <c r="H205" s="124"/>
      <c r="I205" s="124"/>
      <c r="J205" s="10">
        <f t="shared" si="25"/>
        <v>0</v>
      </c>
      <c r="K205" s="33">
        <f t="shared" si="26"/>
        <v>341.1</v>
      </c>
      <c r="L205" s="10">
        <f t="shared" si="24"/>
        <v>608.53</v>
      </c>
      <c r="M205" s="57">
        <v>1.784</v>
      </c>
    </row>
    <row r="206" spans="1:13" ht="18">
      <c r="A206" s="29"/>
      <c r="B206" s="30"/>
      <c r="C206" s="30"/>
      <c r="D206" s="58"/>
      <c r="E206" s="124"/>
      <c r="F206" s="124"/>
      <c r="G206" s="124"/>
      <c r="H206" s="124"/>
      <c r="I206" s="124"/>
      <c r="J206" s="10">
        <f t="shared" si="25"/>
        <v>0</v>
      </c>
      <c r="K206" s="33">
        <f t="shared" si="26"/>
        <v>341.1</v>
      </c>
      <c r="L206" s="10">
        <f t="shared" si="24"/>
        <v>608.53</v>
      </c>
      <c r="M206" s="57">
        <v>1.784</v>
      </c>
    </row>
    <row r="207" spans="1:13" ht="18">
      <c r="A207" s="29"/>
      <c r="B207" s="30"/>
      <c r="C207" s="30"/>
      <c r="D207" s="35"/>
      <c r="E207" s="30"/>
      <c r="F207" s="45"/>
      <c r="G207" s="45"/>
      <c r="H207" s="30"/>
      <c r="I207" s="46"/>
      <c r="J207" s="10">
        <f t="shared" si="25"/>
        <v>0</v>
      </c>
      <c r="K207" s="33">
        <f t="shared" si="26"/>
        <v>341.1</v>
      </c>
      <c r="L207" s="10">
        <f t="shared" si="24"/>
        <v>608.53</v>
      </c>
      <c r="M207" s="57">
        <v>1.784</v>
      </c>
    </row>
    <row r="208" spans="1:13" ht="18">
      <c r="A208" s="29"/>
      <c r="B208" s="30"/>
      <c r="C208" s="30"/>
      <c r="D208" s="35"/>
      <c r="E208" s="30"/>
      <c r="F208" s="45"/>
      <c r="G208" s="45"/>
      <c r="H208" s="30"/>
      <c r="I208" s="46"/>
      <c r="J208" s="10">
        <f t="shared" si="25"/>
        <v>0</v>
      </c>
      <c r="K208" s="33">
        <f t="shared" si="26"/>
        <v>341.1</v>
      </c>
      <c r="L208" s="10">
        <f t="shared" si="24"/>
        <v>608.53</v>
      </c>
      <c r="M208" s="57">
        <v>1.784</v>
      </c>
    </row>
    <row r="209" spans="1:13" ht="18">
      <c r="A209" s="29"/>
      <c r="B209" s="30"/>
      <c r="C209" s="30"/>
      <c r="D209" s="35"/>
      <c r="E209" s="30"/>
      <c r="F209" s="45"/>
      <c r="G209" s="45"/>
      <c r="H209" s="30"/>
      <c r="I209" s="47"/>
      <c r="J209" s="10">
        <f t="shared" si="25"/>
        <v>0</v>
      </c>
      <c r="K209" s="33">
        <f t="shared" si="26"/>
        <v>341.1</v>
      </c>
      <c r="L209" s="10">
        <f t="shared" si="24"/>
        <v>608.53</v>
      </c>
      <c r="M209" s="57">
        <v>1.784</v>
      </c>
    </row>
    <row r="210" spans="1:13" ht="18">
      <c r="A210" s="29"/>
      <c r="B210" s="30"/>
      <c r="C210" s="30"/>
      <c r="D210" s="35"/>
      <c r="E210" s="30"/>
      <c r="F210" s="45"/>
      <c r="G210" s="45"/>
      <c r="H210" s="30"/>
      <c r="I210" s="47"/>
      <c r="J210" s="10">
        <f t="shared" si="25"/>
        <v>0</v>
      </c>
      <c r="K210" s="33">
        <f t="shared" si="26"/>
        <v>341.1</v>
      </c>
      <c r="L210" s="10">
        <f t="shared" si="24"/>
        <v>608.53</v>
      </c>
      <c r="M210" s="57">
        <v>1.784</v>
      </c>
    </row>
    <row r="211" spans="1:13" ht="18">
      <c r="A211" s="29"/>
      <c r="B211" s="30"/>
      <c r="C211" s="30"/>
      <c r="D211" s="35"/>
      <c r="E211" s="30"/>
      <c r="F211" s="45"/>
      <c r="G211" s="45"/>
      <c r="H211" s="30"/>
      <c r="I211" s="47"/>
      <c r="J211" s="10">
        <f t="shared" si="25"/>
        <v>0</v>
      </c>
      <c r="K211" s="33">
        <f t="shared" si="26"/>
        <v>341.1</v>
      </c>
      <c r="L211" s="10">
        <f t="shared" si="24"/>
        <v>608.53</v>
      </c>
      <c r="M211" s="57">
        <v>1.784</v>
      </c>
    </row>
    <row r="212" spans="1:13" ht="18">
      <c r="A212" s="29"/>
      <c r="B212" s="30"/>
      <c r="C212" s="30"/>
      <c r="D212" s="35"/>
      <c r="E212" s="30"/>
      <c r="F212" s="45"/>
      <c r="G212" s="45"/>
      <c r="H212" s="30"/>
      <c r="I212" s="47"/>
      <c r="J212" s="10">
        <f t="shared" si="25"/>
        <v>0</v>
      </c>
      <c r="K212" s="33">
        <f t="shared" si="26"/>
        <v>341.1</v>
      </c>
      <c r="L212" s="10">
        <f t="shared" si="24"/>
        <v>608.53</v>
      </c>
      <c r="M212" s="57">
        <v>1.784</v>
      </c>
    </row>
    <row r="213" spans="1:13" ht="18">
      <c r="A213" s="29"/>
      <c r="B213" s="30"/>
      <c r="C213" s="30"/>
      <c r="D213" s="35"/>
      <c r="E213" s="30"/>
      <c r="F213" s="45"/>
      <c r="G213" s="45"/>
      <c r="H213" s="30"/>
      <c r="I213" s="47"/>
      <c r="J213" s="10">
        <f t="shared" si="25"/>
        <v>0</v>
      </c>
      <c r="K213" s="33">
        <f t="shared" si="26"/>
        <v>341.1</v>
      </c>
      <c r="L213" s="10">
        <f t="shared" si="24"/>
        <v>608.53</v>
      </c>
      <c r="M213" s="57">
        <v>1.784</v>
      </c>
    </row>
    <row r="214" spans="1:13" ht="18">
      <c r="A214" s="29"/>
      <c r="B214" s="30"/>
      <c r="C214" s="30"/>
      <c r="D214" s="35"/>
      <c r="E214" s="30"/>
      <c r="F214" s="45"/>
      <c r="G214" s="45"/>
      <c r="H214" s="30"/>
      <c r="I214" s="47"/>
      <c r="J214" s="10">
        <f t="shared" si="25"/>
        <v>0</v>
      </c>
      <c r="K214" s="33">
        <f t="shared" si="26"/>
        <v>341.1</v>
      </c>
      <c r="L214" s="10">
        <f t="shared" si="24"/>
        <v>608.53</v>
      </c>
      <c r="M214" s="57">
        <v>1.784</v>
      </c>
    </row>
    <row r="215" spans="1:13" ht="18">
      <c r="A215" s="29"/>
      <c r="B215" s="30"/>
      <c r="C215" s="30"/>
      <c r="D215" s="35"/>
      <c r="E215" s="30"/>
      <c r="F215" s="45"/>
      <c r="G215" s="45"/>
      <c r="H215" s="30"/>
      <c r="I215" s="49">
        <f>SUM(I198:I214)</f>
        <v>0</v>
      </c>
      <c r="J215" s="50">
        <f>SUM(J198:J214)</f>
        <v>0</v>
      </c>
      <c r="K215" s="33"/>
      <c r="L215" s="10"/>
      <c r="M215" s="51"/>
    </row>
    <row r="217" spans="1:13" ht="15" customHeight="1">
      <c r="A217" s="83"/>
      <c r="B217" s="83"/>
      <c r="C217" s="83"/>
      <c r="D217" s="77" t="s">
        <v>96</v>
      </c>
      <c r="E217" s="77"/>
      <c r="F217" s="77"/>
      <c r="G217" s="77"/>
      <c r="H217" s="77"/>
      <c r="I217" s="77"/>
      <c r="J217" s="77"/>
      <c r="K217" s="26" t="s">
        <v>1</v>
      </c>
      <c r="L217" s="85">
        <v>2007</v>
      </c>
      <c r="M217" s="85"/>
    </row>
    <row r="218" spans="1:13" ht="15.75">
      <c r="A218" s="83"/>
      <c r="B218" s="83"/>
      <c r="C218" s="83"/>
      <c r="D218" s="77"/>
      <c r="E218" s="77"/>
      <c r="F218" s="77"/>
      <c r="G218" s="77"/>
      <c r="H218" s="77"/>
      <c r="I218" s="77"/>
      <c r="J218" s="77"/>
      <c r="K218" s="27" t="s">
        <v>2</v>
      </c>
      <c r="L218" s="85" t="s">
        <v>33</v>
      </c>
      <c r="M218" s="85"/>
    </row>
    <row r="219" spans="1:13" ht="15" customHeight="1">
      <c r="A219" s="86" t="s">
        <v>4</v>
      </c>
      <c r="B219" s="86" t="s">
        <v>5</v>
      </c>
      <c r="C219" s="86" t="s">
        <v>6</v>
      </c>
      <c r="D219" s="86" t="s">
        <v>7</v>
      </c>
      <c r="E219" s="87" t="s">
        <v>8</v>
      </c>
      <c r="F219" s="87"/>
      <c r="G219" s="87"/>
      <c r="H219" s="87" t="s">
        <v>9</v>
      </c>
      <c r="I219" s="87"/>
      <c r="J219" s="87"/>
      <c r="K219" s="87" t="s">
        <v>10</v>
      </c>
      <c r="L219" s="87"/>
      <c r="M219" s="87"/>
    </row>
    <row r="220" spans="1:13" ht="45">
      <c r="A220" s="86"/>
      <c r="B220" s="86"/>
      <c r="C220" s="86"/>
      <c r="D220" s="86"/>
      <c r="E220" s="28" t="s">
        <v>11</v>
      </c>
      <c r="F220" s="28" t="s">
        <v>12</v>
      </c>
      <c r="G220" s="28" t="s">
        <v>13</v>
      </c>
      <c r="H220" s="28" t="s">
        <v>14</v>
      </c>
      <c r="I220" s="28" t="s">
        <v>44</v>
      </c>
      <c r="J220" s="28" t="s">
        <v>16</v>
      </c>
      <c r="K220" s="28" t="s">
        <v>44</v>
      </c>
      <c r="L220" s="28" t="s">
        <v>16</v>
      </c>
      <c r="M220" s="28" t="s">
        <v>19</v>
      </c>
    </row>
    <row r="221" spans="1:13" ht="31.5">
      <c r="A221" s="29"/>
      <c r="B221" s="30"/>
      <c r="C221" s="30"/>
      <c r="D221" s="55" t="s">
        <v>20</v>
      </c>
      <c r="E221" s="56"/>
      <c r="F221" s="38"/>
      <c r="G221" s="10"/>
      <c r="H221" s="32"/>
      <c r="I221" s="30"/>
      <c r="J221" s="10"/>
      <c r="K221" s="33">
        <v>341.1</v>
      </c>
      <c r="L221" s="10">
        <f aca="true" t="shared" si="27" ref="L221:L238">ROUNDUP(K221*M221,2)</f>
        <v>608.53</v>
      </c>
      <c r="M221" s="57">
        <v>1.784</v>
      </c>
    </row>
    <row r="222" spans="1:13" ht="18">
      <c r="A222" s="29"/>
      <c r="B222" s="36"/>
      <c r="C222" s="36"/>
      <c r="D222" s="37"/>
      <c r="E222" s="32"/>
      <c r="F222" s="38"/>
      <c r="G222" s="10"/>
      <c r="H222" s="30"/>
      <c r="I222" s="46"/>
      <c r="J222" s="10">
        <f aca="true" t="shared" si="28" ref="J222:J238">M222*I222</f>
        <v>0</v>
      </c>
      <c r="K222" s="33">
        <f aca="true" t="shared" si="29" ref="K222:K238">K221-I222</f>
        <v>341.1</v>
      </c>
      <c r="L222" s="10">
        <f t="shared" si="27"/>
        <v>608.53</v>
      </c>
      <c r="M222" s="57">
        <v>1.784</v>
      </c>
    </row>
    <row r="223" spans="1:13" ht="18.75">
      <c r="A223" s="29"/>
      <c r="B223" s="39"/>
      <c r="C223" s="39"/>
      <c r="D223" s="52"/>
      <c r="E223" s="39"/>
      <c r="F223" s="40"/>
      <c r="G223" s="40"/>
      <c r="H223" s="39"/>
      <c r="I223" s="44"/>
      <c r="J223" s="10">
        <f t="shared" si="28"/>
        <v>0</v>
      </c>
      <c r="K223" s="33">
        <f t="shared" si="29"/>
        <v>341.1</v>
      </c>
      <c r="L223" s="10">
        <f t="shared" si="27"/>
        <v>608.53</v>
      </c>
      <c r="M223" s="57">
        <v>1.784</v>
      </c>
    </row>
    <row r="224" spans="1:13" ht="18.75">
      <c r="A224" s="29"/>
      <c r="B224" s="39"/>
      <c r="C224" s="39"/>
      <c r="D224" s="52"/>
      <c r="E224" s="39"/>
      <c r="F224" s="40"/>
      <c r="G224" s="40"/>
      <c r="H224" s="39"/>
      <c r="I224" s="44"/>
      <c r="J224" s="10">
        <f t="shared" si="28"/>
        <v>0</v>
      </c>
      <c r="K224" s="33">
        <f t="shared" si="29"/>
        <v>341.1</v>
      </c>
      <c r="L224" s="10">
        <f t="shared" si="27"/>
        <v>608.53</v>
      </c>
      <c r="M224" s="57">
        <v>1.784</v>
      </c>
    </row>
    <row r="225" spans="1:13" ht="18">
      <c r="A225" s="29"/>
      <c r="B225" s="39"/>
      <c r="C225" s="39"/>
      <c r="D225" s="37"/>
      <c r="E225" s="39"/>
      <c r="F225" s="40"/>
      <c r="G225" s="40"/>
      <c r="H225" s="39"/>
      <c r="I225" s="44"/>
      <c r="J225" s="10">
        <f t="shared" si="28"/>
        <v>0</v>
      </c>
      <c r="K225" s="33">
        <f t="shared" si="29"/>
        <v>341.1</v>
      </c>
      <c r="L225" s="10">
        <f t="shared" si="27"/>
        <v>608.53</v>
      </c>
      <c r="M225" s="57">
        <v>1.784</v>
      </c>
    </row>
    <row r="226" spans="1:13" ht="18">
      <c r="A226" s="29"/>
      <c r="B226" s="39"/>
      <c r="C226" s="39"/>
      <c r="D226" s="37"/>
      <c r="E226" s="39"/>
      <c r="F226" s="40"/>
      <c r="G226" s="40"/>
      <c r="H226" s="39"/>
      <c r="I226" s="44"/>
      <c r="J226" s="10">
        <f t="shared" si="28"/>
        <v>0</v>
      </c>
      <c r="K226" s="33">
        <f t="shared" si="29"/>
        <v>341.1</v>
      </c>
      <c r="L226" s="10">
        <f t="shared" si="27"/>
        <v>608.53</v>
      </c>
      <c r="M226" s="57">
        <v>1.784</v>
      </c>
    </row>
    <row r="227" spans="1:13" ht="18">
      <c r="A227" s="29"/>
      <c r="B227" s="39"/>
      <c r="C227" s="41"/>
      <c r="D227" s="58"/>
      <c r="E227" s="124" t="s">
        <v>95</v>
      </c>
      <c r="F227" s="124"/>
      <c r="G227" s="124"/>
      <c r="H227" s="124"/>
      <c r="I227" s="124"/>
      <c r="J227" s="10">
        <f t="shared" si="28"/>
        <v>0</v>
      </c>
      <c r="K227" s="33">
        <f t="shared" si="29"/>
        <v>341.1</v>
      </c>
      <c r="L227" s="10">
        <f t="shared" si="27"/>
        <v>608.53</v>
      </c>
      <c r="M227" s="57">
        <v>1.784</v>
      </c>
    </row>
    <row r="228" spans="1:13" ht="18">
      <c r="A228" s="29"/>
      <c r="B228" s="30"/>
      <c r="C228" s="30"/>
      <c r="D228" s="58"/>
      <c r="E228" s="124"/>
      <c r="F228" s="124"/>
      <c r="G228" s="124"/>
      <c r="H228" s="124"/>
      <c r="I228" s="124"/>
      <c r="J228" s="10">
        <f t="shared" si="28"/>
        <v>0</v>
      </c>
      <c r="K228" s="33">
        <f t="shared" si="29"/>
        <v>341.1</v>
      </c>
      <c r="L228" s="10">
        <f t="shared" si="27"/>
        <v>608.53</v>
      </c>
      <c r="M228" s="57">
        <v>1.784</v>
      </c>
    </row>
    <row r="229" spans="1:13" ht="18">
      <c r="A229" s="29"/>
      <c r="B229" s="30"/>
      <c r="C229" s="30"/>
      <c r="D229" s="58"/>
      <c r="E229" s="124"/>
      <c r="F229" s="124"/>
      <c r="G229" s="124"/>
      <c r="H229" s="124"/>
      <c r="I229" s="124"/>
      <c r="J229" s="10">
        <f t="shared" si="28"/>
        <v>0</v>
      </c>
      <c r="K229" s="33">
        <f t="shared" si="29"/>
        <v>341.1</v>
      </c>
      <c r="L229" s="10">
        <f t="shared" si="27"/>
        <v>608.53</v>
      </c>
      <c r="M229" s="57">
        <v>1.784</v>
      </c>
    </row>
    <row r="230" spans="1:13" ht="18">
      <c r="A230" s="29"/>
      <c r="B230" s="30"/>
      <c r="C230" s="30"/>
      <c r="D230" s="58"/>
      <c r="E230" s="124"/>
      <c r="F230" s="124"/>
      <c r="G230" s="124"/>
      <c r="H230" s="124"/>
      <c r="I230" s="124"/>
      <c r="J230" s="10">
        <f t="shared" si="28"/>
        <v>0</v>
      </c>
      <c r="K230" s="33">
        <f t="shared" si="29"/>
        <v>341.1</v>
      </c>
      <c r="L230" s="10">
        <f t="shared" si="27"/>
        <v>608.53</v>
      </c>
      <c r="M230" s="57">
        <v>1.784</v>
      </c>
    </row>
    <row r="231" spans="1:13" ht="18">
      <c r="A231" s="29"/>
      <c r="B231" s="30"/>
      <c r="C231" s="30"/>
      <c r="D231" s="35"/>
      <c r="E231" s="30"/>
      <c r="F231" s="45"/>
      <c r="G231" s="45"/>
      <c r="H231" s="30"/>
      <c r="I231" s="46"/>
      <c r="J231" s="10">
        <f t="shared" si="28"/>
        <v>0</v>
      </c>
      <c r="K231" s="33">
        <f t="shared" si="29"/>
        <v>341.1</v>
      </c>
      <c r="L231" s="10">
        <f t="shared" si="27"/>
        <v>608.53</v>
      </c>
      <c r="M231" s="57">
        <v>1.784</v>
      </c>
    </row>
    <row r="232" spans="1:13" ht="18">
      <c r="A232" s="29"/>
      <c r="B232" s="30"/>
      <c r="C232" s="30"/>
      <c r="D232" s="35"/>
      <c r="E232" s="30"/>
      <c r="F232" s="45"/>
      <c r="G232" s="45"/>
      <c r="H232" s="30"/>
      <c r="I232" s="46"/>
      <c r="J232" s="10">
        <f t="shared" si="28"/>
        <v>0</v>
      </c>
      <c r="K232" s="33">
        <f t="shared" si="29"/>
        <v>341.1</v>
      </c>
      <c r="L232" s="10">
        <f t="shared" si="27"/>
        <v>608.53</v>
      </c>
      <c r="M232" s="57">
        <v>1.784</v>
      </c>
    </row>
    <row r="233" spans="1:13" ht="18">
      <c r="A233" s="29"/>
      <c r="B233" s="30"/>
      <c r="C233" s="30"/>
      <c r="D233" s="35"/>
      <c r="E233" s="30"/>
      <c r="F233" s="45"/>
      <c r="G233" s="45"/>
      <c r="H233" s="30"/>
      <c r="I233" s="47"/>
      <c r="J233" s="10">
        <f t="shared" si="28"/>
        <v>0</v>
      </c>
      <c r="K233" s="33">
        <f t="shared" si="29"/>
        <v>341.1</v>
      </c>
      <c r="L233" s="10">
        <f t="shared" si="27"/>
        <v>608.53</v>
      </c>
      <c r="M233" s="57">
        <v>1.784</v>
      </c>
    </row>
    <row r="234" spans="1:13" ht="18">
      <c r="A234" s="29"/>
      <c r="B234" s="30"/>
      <c r="C234" s="30"/>
      <c r="D234" s="35"/>
      <c r="E234" s="30"/>
      <c r="F234" s="45"/>
      <c r="G234" s="45"/>
      <c r="H234" s="30"/>
      <c r="I234" s="47"/>
      <c r="J234" s="10">
        <f t="shared" si="28"/>
        <v>0</v>
      </c>
      <c r="K234" s="33">
        <f t="shared" si="29"/>
        <v>341.1</v>
      </c>
      <c r="L234" s="10">
        <f t="shared" si="27"/>
        <v>608.53</v>
      </c>
      <c r="M234" s="57">
        <v>1.784</v>
      </c>
    </row>
    <row r="235" spans="1:13" ht="18">
      <c r="A235" s="29"/>
      <c r="B235" s="30"/>
      <c r="C235" s="30"/>
      <c r="D235" s="35"/>
      <c r="E235" s="30"/>
      <c r="F235" s="45"/>
      <c r="G235" s="45"/>
      <c r="H235" s="30"/>
      <c r="I235" s="47"/>
      <c r="J235" s="10">
        <f t="shared" si="28"/>
        <v>0</v>
      </c>
      <c r="K235" s="33">
        <f t="shared" si="29"/>
        <v>341.1</v>
      </c>
      <c r="L235" s="10">
        <f t="shared" si="27"/>
        <v>608.53</v>
      </c>
      <c r="M235" s="57">
        <v>1.784</v>
      </c>
    </row>
    <row r="236" spans="1:13" ht="18">
      <c r="A236" s="29"/>
      <c r="B236" s="30"/>
      <c r="C236" s="30"/>
      <c r="D236" s="35"/>
      <c r="E236" s="30"/>
      <c r="F236" s="45"/>
      <c r="G236" s="45"/>
      <c r="H236" s="30"/>
      <c r="I236" s="47"/>
      <c r="J236" s="10">
        <f t="shared" si="28"/>
        <v>0</v>
      </c>
      <c r="K236" s="33">
        <f t="shared" si="29"/>
        <v>341.1</v>
      </c>
      <c r="L236" s="10">
        <f t="shared" si="27"/>
        <v>608.53</v>
      </c>
      <c r="M236" s="57">
        <v>1.784</v>
      </c>
    </row>
    <row r="237" spans="1:13" ht="18">
      <c r="A237" s="29"/>
      <c r="B237" s="30"/>
      <c r="C237" s="30"/>
      <c r="D237" s="35"/>
      <c r="E237" s="30"/>
      <c r="F237" s="45"/>
      <c r="G237" s="45"/>
      <c r="H237" s="30"/>
      <c r="I237" s="47"/>
      <c r="J237" s="10">
        <f t="shared" si="28"/>
        <v>0</v>
      </c>
      <c r="K237" s="33">
        <f t="shared" si="29"/>
        <v>341.1</v>
      </c>
      <c r="L237" s="10">
        <f t="shared" si="27"/>
        <v>608.53</v>
      </c>
      <c r="M237" s="57">
        <v>1.784</v>
      </c>
    </row>
    <row r="238" spans="1:13" ht="18">
      <c r="A238" s="29"/>
      <c r="B238" s="30"/>
      <c r="C238" s="30"/>
      <c r="D238" s="35"/>
      <c r="E238" s="30"/>
      <c r="F238" s="45"/>
      <c r="G238" s="45"/>
      <c r="H238" s="30"/>
      <c r="I238" s="47"/>
      <c r="J238" s="10">
        <f t="shared" si="28"/>
        <v>0</v>
      </c>
      <c r="K238" s="33">
        <f t="shared" si="29"/>
        <v>341.1</v>
      </c>
      <c r="L238" s="10">
        <f t="shared" si="27"/>
        <v>608.53</v>
      </c>
      <c r="M238" s="57">
        <v>1.784</v>
      </c>
    </row>
    <row r="239" spans="1:13" ht="18">
      <c r="A239" s="29"/>
      <c r="B239" s="30"/>
      <c r="C239" s="30"/>
      <c r="D239" s="35"/>
      <c r="E239" s="30"/>
      <c r="F239" s="45"/>
      <c r="G239" s="45"/>
      <c r="H239" s="30"/>
      <c r="I239" s="49">
        <f>SUM(I222:I238)</f>
        <v>0</v>
      </c>
      <c r="J239" s="50">
        <f>SUM(J222:J238)</f>
        <v>0</v>
      </c>
      <c r="K239" s="33"/>
      <c r="L239" s="10"/>
      <c r="M239" s="51"/>
    </row>
    <row r="241" spans="1:13" ht="15" customHeight="1">
      <c r="A241" s="83"/>
      <c r="B241" s="83"/>
      <c r="C241" s="83"/>
      <c r="D241" s="77" t="s">
        <v>96</v>
      </c>
      <c r="E241" s="77"/>
      <c r="F241" s="77"/>
      <c r="G241" s="77"/>
      <c r="H241" s="77"/>
      <c r="I241" s="77"/>
      <c r="J241" s="77"/>
      <c r="K241" s="26" t="s">
        <v>1</v>
      </c>
      <c r="L241" s="85">
        <v>2007</v>
      </c>
      <c r="M241" s="85"/>
    </row>
    <row r="242" spans="1:13" ht="15.75">
      <c r="A242" s="83"/>
      <c r="B242" s="83"/>
      <c r="C242" s="83"/>
      <c r="D242" s="77"/>
      <c r="E242" s="77"/>
      <c r="F242" s="77"/>
      <c r="G242" s="77"/>
      <c r="H242" s="77"/>
      <c r="I242" s="77"/>
      <c r="J242" s="77"/>
      <c r="K242" s="27" t="s">
        <v>2</v>
      </c>
      <c r="L242" s="85" t="s">
        <v>35</v>
      </c>
      <c r="M242" s="85"/>
    </row>
    <row r="243" spans="1:13" ht="15" customHeight="1">
      <c r="A243" s="86" t="s">
        <v>4</v>
      </c>
      <c r="B243" s="86" t="s">
        <v>5</v>
      </c>
      <c r="C243" s="86" t="s">
        <v>6</v>
      </c>
      <c r="D243" s="86" t="s">
        <v>7</v>
      </c>
      <c r="E243" s="87" t="s">
        <v>8</v>
      </c>
      <c r="F243" s="87"/>
      <c r="G243" s="87"/>
      <c r="H243" s="87" t="s">
        <v>9</v>
      </c>
      <c r="I243" s="87"/>
      <c r="J243" s="87"/>
      <c r="K243" s="87" t="s">
        <v>10</v>
      </c>
      <c r="L243" s="87"/>
      <c r="M243" s="87"/>
    </row>
    <row r="244" spans="1:13" ht="45">
      <c r="A244" s="86"/>
      <c r="B244" s="86"/>
      <c r="C244" s="86"/>
      <c r="D244" s="86"/>
      <c r="E244" s="28" t="s">
        <v>11</v>
      </c>
      <c r="F244" s="28" t="s">
        <v>12</v>
      </c>
      <c r="G244" s="28" t="s">
        <v>13</v>
      </c>
      <c r="H244" s="28" t="s">
        <v>14</v>
      </c>
      <c r="I244" s="28" t="s">
        <v>44</v>
      </c>
      <c r="J244" s="28" t="s">
        <v>16</v>
      </c>
      <c r="K244" s="28" t="s">
        <v>44</v>
      </c>
      <c r="L244" s="28" t="s">
        <v>16</v>
      </c>
      <c r="M244" s="28" t="s">
        <v>19</v>
      </c>
    </row>
    <row r="245" spans="1:13" ht="31.5">
      <c r="A245" s="29"/>
      <c r="B245" s="30"/>
      <c r="C245" s="30"/>
      <c r="D245" s="55" t="s">
        <v>20</v>
      </c>
      <c r="E245" s="56"/>
      <c r="F245" s="38"/>
      <c r="G245" s="10"/>
      <c r="H245" s="32"/>
      <c r="I245" s="30"/>
      <c r="J245" s="10"/>
      <c r="K245" s="33">
        <v>341.1</v>
      </c>
      <c r="L245" s="10">
        <f aca="true" t="shared" si="30" ref="L245:L262">ROUNDUP(K245*M245,2)</f>
        <v>608.53</v>
      </c>
      <c r="M245" s="57">
        <v>1.784</v>
      </c>
    </row>
    <row r="246" spans="1:13" ht="18">
      <c r="A246" s="29"/>
      <c r="B246" s="36"/>
      <c r="C246" s="36"/>
      <c r="D246" s="37"/>
      <c r="E246" s="32"/>
      <c r="F246" s="38"/>
      <c r="G246" s="10"/>
      <c r="H246" s="30"/>
      <c r="I246" s="46"/>
      <c r="J246" s="10">
        <f aca="true" t="shared" si="31" ref="J246:J262">M246*I246</f>
        <v>0</v>
      </c>
      <c r="K246" s="33">
        <f aca="true" t="shared" si="32" ref="K246:K262">K245-I246</f>
        <v>341.1</v>
      </c>
      <c r="L246" s="10">
        <f t="shared" si="30"/>
        <v>608.53</v>
      </c>
      <c r="M246" s="57">
        <v>1.784</v>
      </c>
    </row>
    <row r="247" spans="1:13" ht="18.75">
      <c r="A247" s="29"/>
      <c r="B247" s="39"/>
      <c r="C247" s="39"/>
      <c r="D247" s="52"/>
      <c r="E247" s="39"/>
      <c r="F247" s="40"/>
      <c r="G247" s="40"/>
      <c r="H247" s="39"/>
      <c r="I247" s="44"/>
      <c r="J247" s="10">
        <f t="shared" si="31"/>
        <v>0</v>
      </c>
      <c r="K247" s="33">
        <f t="shared" si="32"/>
        <v>341.1</v>
      </c>
      <c r="L247" s="10">
        <f t="shared" si="30"/>
        <v>608.53</v>
      </c>
      <c r="M247" s="57">
        <v>1.784</v>
      </c>
    </row>
    <row r="248" spans="1:13" ht="18.75">
      <c r="A248" s="29"/>
      <c r="B248" s="39"/>
      <c r="C248" s="39"/>
      <c r="D248" s="52"/>
      <c r="E248" s="39"/>
      <c r="F248" s="40"/>
      <c r="G248" s="40"/>
      <c r="H248" s="39"/>
      <c r="I248" s="44"/>
      <c r="J248" s="10">
        <f t="shared" si="31"/>
        <v>0</v>
      </c>
      <c r="K248" s="33">
        <f t="shared" si="32"/>
        <v>341.1</v>
      </c>
      <c r="L248" s="10">
        <f t="shared" si="30"/>
        <v>608.53</v>
      </c>
      <c r="M248" s="57">
        <v>1.784</v>
      </c>
    </row>
    <row r="249" spans="1:13" ht="18">
      <c r="A249" s="29"/>
      <c r="B249" s="39"/>
      <c r="C249" s="39"/>
      <c r="D249" s="37"/>
      <c r="E249" s="39"/>
      <c r="F249" s="40"/>
      <c r="G249" s="40"/>
      <c r="H249" s="39"/>
      <c r="I249" s="44"/>
      <c r="J249" s="10">
        <f t="shared" si="31"/>
        <v>0</v>
      </c>
      <c r="K249" s="33">
        <f t="shared" si="32"/>
        <v>341.1</v>
      </c>
      <c r="L249" s="10">
        <f t="shared" si="30"/>
        <v>608.53</v>
      </c>
      <c r="M249" s="57">
        <v>1.784</v>
      </c>
    </row>
    <row r="250" spans="1:13" ht="18">
      <c r="A250" s="29"/>
      <c r="B250" s="39"/>
      <c r="C250" s="39"/>
      <c r="D250" s="37"/>
      <c r="E250" s="39"/>
      <c r="F250" s="40"/>
      <c r="G250" s="40"/>
      <c r="H250" s="39"/>
      <c r="I250" s="44"/>
      <c r="J250" s="10">
        <f t="shared" si="31"/>
        <v>0</v>
      </c>
      <c r="K250" s="33">
        <f t="shared" si="32"/>
        <v>341.1</v>
      </c>
      <c r="L250" s="10">
        <f t="shared" si="30"/>
        <v>608.53</v>
      </c>
      <c r="M250" s="57">
        <v>1.784</v>
      </c>
    </row>
    <row r="251" spans="1:13" ht="18">
      <c r="A251" s="29"/>
      <c r="B251" s="39"/>
      <c r="C251" s="41"/>
      <c r="D251" s="58"/>
      <c r="E251" s="124" t="s">
        <v>95</v>
      </c>
      <c r="F251" s="124"/>
      <c r="G251" s="124"/>
      <c r="H251" s="124"/>
      <c r="I251" s="124"/>
      <c r="J251" s="10">
        <f t="shared" si="31"/>
        <v>0</v>
      </c>
      <c r="K251" s="33">
        <f t="shared" si="32"/>
        <v>341.1</v>
      </c>
      <c r="L251" s="10">
        <f t="shared" si="30"/>
        <v>608.53</v>
      </c>
      <c r="M251" s="57">
        <v>1.784</v>
      </c>
    </row>
    <row r="252" spans="1:13" ht="18">
      <c r="A252" s="29"/>
      <c r="B252" s="30"/>
      <c r="C252" s="30"/>
      <c r="D252" s="58"/>
      <c r="E252" s="124"/>
      <c r="F252" s="124"/>
      <c r="G252" s="124"/>
      <c r="H252" s="124"/>
      <c r="I252" s="124"/>
      <c r="J252" s="10">
        <f t="shared" si="31"/>
        <v>0</v>
      </c>
      <c r="K252" s="33">
        <f t="shared" si="32"/>
        <v>341.1</v>
      </c>
      <c r="L252" s="10">
        <f t="shared" si="30"/>
        <v>608.53</v>
      </c>
      <c r="M252" s="57">
        <v>1.784</v>
      </c>
    </row>
    <row r="253" spans="1:13" ht="18">
      <c r="A253" s="29"/>
      <c r="B253" s="30"/>
      <c r="C253" s="30"/>
      <c r="D253" s="58"/>
      <c r="E253" s="124"/>
      <c r="F253" s="124"/>
      <c r="G253" s="124"/>
      <c r="H253" s="124"/>
      <c r="I253" s="124"/>
      <c r="J253" s="10">
        <f t="shared" si="31"/>
        <v>0</v>
      </c>
      <c r="K253" s="33">
        <f t="shared" si="32"/>
        <v>341.1</v>
      </c>
      <c r="L253" s="10">
        <f t="shared" si="30"/>
        <v>608.53</v>
      </c>
      <c r="M253" s="57">
        <v>1.784</v>
      </c>
    </row>
    <row r="254" spans="1:13" ht="18">
      <c r="A254" s="29"/>
      <c r="B254" s="30"/>
      <c r="C254" s="30"/>
      <c r="D254" s="58"/>
      <c r="E254" s="124"/>
      <c r="F254" s="124"/>
      <c r="G254" s="124"/>
      <c r="H254" s="124"/>
      <c r="I254" s="124"/>
      <c r="J254" s="10">
        <f t="shared" si="31"/>
        <v>0</v>
      </c>
      <c r="K254" s="33">
        <f t="shared" si="32"/>
        <v>341.1</v>
      </c>
      <c r="L254" s="10">
        <f t="shared" si="30"/>
        <v>608.53</v>
      </c>
      <c r="M254" s="57">
        <v>1.784</v>
      </c>
    </row>
    <row r="255" spans="1:13" ht="18">
      <c r="A255" s="29"/>
      <c r="B255" s="30"/>
      <c r="C255" s="30"/>
      <c r="D255" s="35"/>
      <c r="E255" s="30"/>
      <c r="F255" s="45"/>
      <c r="G255" s="45"/>
      <c r="H255" s="30"/>
      <c r="I255" s="46"/>
      <c r="J255" s="10">
        <f t="shared" si="31"/>
        <v>0</v>
      </c>
      <c r="K255" s="33">
        <f t="shared" si="32"/>
        <v>341.1</v>
      </c>
      <c r="L255" s="10">
        <f t="shared" si="30"/>
        <v>608.53</v>
      </c>
      <c r="M255" s="57">
        <v>1.784</v>
      </c>
    </row>
    <row r="256" spans="1:13" ht="18">
      <c r="A256" s="29"/>
      <c r="B256" s="30"/>
      <c r="C256" s="30"/>
      <c r="D256" s="35"/>
      <c r="E256" s="30"/>
      <c r="F256" s="45"/>
      <c r="G256" s="45"/>
      <c r="H256" s="30"/>
      <c r="I256" s="46"/>
      <c r="J256" s="10">
        <f t="shared" si="31"/>
        <v>0</v>
      </c>
      <c r="K256" s="33">
        <f t="shared" si="32"/>
        <v>341.1</v>
      </c>
      <c r="L256" s="10">
        <f t="shared" si="30"/>
        <v>608.53</v>
      </c>
      <c r="M256" s="57">
        <v>1.784</v>
      </c>
    </row>
    <row r="257" spans="1:13" ht="18">
      <c r="A257" s="29"/>
      <c r="B257" s="30"/>
      <c r="C257" s="30"/>
      <c r="D257" s="35"/>
      <c r="E257" s="30"/>
      <c r="F257" s="45"/>
      <c r="G257" s="45"/>
      <c r="H257" s="30"/>
      <c r="I257" s="47"/>
      <c r="J257" s="10">
        <f t="shared" si="31"/>
        <v>0</v>
      </c>
      <c r="K257" s="33">
        <f t="shared" si="32"/>
        <v>341.1</v>
      </c>
      <c r="L257" s="10">
        <f t="shared" si="30"/>
        <v>608.53</v>
      </c>
      <c r="M257" s="57">
        <v>1.784</v>
      </c>
    </row>
    <row r="258" spans="1:13" ht="18">
      <c r="A258" s="29"/>
      <c r="B258" s="30"/>
      <c r="C258" s="30"/>
      <c r="D258" s="35"/>
      <c r="E258" s="30"/>
      <c r="F258" s="45"/>
      <c r="G258" s="45"/>
      <c r="H258" s="30"/>
      <c r="I258" s="47"/>
      <c r="J258" s="10">
        <f t="shared" si="31"/>
        <v>0</v>
      </c>
      <c r="K258" s="33">
        <f t="shared" si="32"/>
        <v>341.1</v>
      </c>
      <c r="L258" s="10">
        <f t="shared" si="30"/>
        <v>608.53</v>
      </c>
      <c r="M258" s="57">
        <v>1.784</v>
      </c>
    </row>
    <row r="259" spans="1:13" ht="18">
      <c r="A259" s="29"/>
      <c r="B259" s="30"/>
      <c r="C259" s="30"/>
      <c r="D259" s="35"/>
      <c r="E259" s="30"/>
      <c r="F259" s="45"/>
      <c r="G259" s="45"/>
      <c r="H259" s="30"/>
      <c r="I259" s="47"/>
      <c r="J259" s="10">
        <f t="shared" si="31"/>
        <v>0</v>
      </c>
      <c r="K259" s="33">
        <f t="shared" si="32"/>
        <v>341.1</v>
      </c>
      <c r="L259" s="10">
        <f t="shared" si="30"/>
        <v>608.53</v>
      </c>
      <c r="M259" s="57">
        <v>1.784</v>
      </c>
    </row>
    <row r="260" spans="1:13" ht="18">
      <c r="A260" s="29"/>
      <c r="B260" s="30"/>
      <c r="C260" s="30"/>
      <c r="D260" s="35"/>
      <c r="E260" s="30"/>
      <c r="F260" s="45"/>
      <c r="G260" s="45"/>
      <c r="H260" s="30"/>
      <c r="I260" s="47"/>
      <c r="J260" s="10">
        <f t="shared" si="31"/>
        <v>0</v>
      </c>
      <c r="K260" s="33">
        <f t="shared" si="32"/>
        <v>341.1</v>
      </c>
      <c r="L260" s="10">
        <f t="shared" si="30"/>
        <v>608.53</v>
      </c>
      <c r="M260" s="57">
        <v>1.784</v>
      </c>
    </row>
    <row r="261" spans="1:13" ht="18">
      <c r="A261" s="29"/>
      <c r="B261" s="30"/>
      <c r="C261" s="30"/>
      <c r="D261" s="35"/>
      <c r="E261" s="30"/>
      <c r="F261" s="45"/>
      <c r="G261" s="45"/>
      <c r="H261" s="30"/>
      <c r="I261" s="47"/>
      <c r="J261" s="10">
        <f t="shared" si="31"/>
        <v>0</v>
      </c>
      <c r="K261" s="33">
        <f t="shared" si="32"/>
        <v>341.1</v>
      </c>
      <c r="L261" s="10">
        <f t="shared" si="30"/>
        <v>608.53</v>
      </c>
      <c r="M261" s="57">
        <v>1.784</v>
      </c>
    </row>
    <row r="262" spans="1:13" ht="18">
      <c r="A262" s="29"/>
      <c r="B262" s="30"/>
      <c r="C262" s="30"/>
      <c r="D262" s="35"/>
      <c r="E262" s="30"/>
      <c r="F262" s="45"/>
      <c r="G262" s="45"/>
      <c r="H262" s="30"/>
      <c r="I262" s="47"/>
      <c r="J262" s="10">
        <f t="shared" si="31"/>
        <v>0</v>
      </c>
      <c r="K262" s="33">
        <f t="shared" si="32"/>
        <v>341.1</v>
      </c>
      <c r="L262" s="10">
        <f t="shared" si="30"/>
        <v>608.53</v>
      </c>
      <c r="M262" s="57">
        <v>1.784</v>
      </c>
    </row>
    <row r="263" spans="1:13" ht="18">
      <c r="A263" s="29"/>
      <c r="B263" s="30"/>
      <c r="C263" s="30"/>
      <c r="D263" s="35"/>
      <c r="E263" s="30"/>
      <c r="F263" s="45"/>
      <c r="G263" s="45"/>
      <c r="H263" s="30"/>
      <c r="I263" s="49">
        <f>SUM(I246:I262)</f>
        <v>0</v>
      </c>
      <c r="J263" s="50">
        <f>SUM(J246:J262)</f>
        <v>0</v>
      </c>
      <c r="K263" s="33"/>
      <c r="L263" s="10"/>
      <c r="M263" s="51"/>
    </row>
    <row r="265" spans="1:13" ht="15" customHeight="1">
      <c r="A265" s="83"/>
      <c r="B265" s="83"/>
      <c r="C265" s="83"/>
      <c r="D265" s="77" t="s">
        <v>96</v>
      </c>
      <c r="E265" s="77"/>
      <c r="F265" s="77"/>
      <c r="G265" s="77"/>
      <c r="H265" s="77"/>
      <c r="I265" s="77"/>
      <c r="J265" s="77"/>
      <c r="K265" s="26" t="s">
        <v>1</v>
      </c>
      <c r="L265" s="85">
        <v>2009</v>
      </c>
      <c r="M265" s="85"/>
    </row>
    <row r="266" spans="1:13" ht="15.75">
      <c r="A266" s="83"/>
      <c r="B266" s="83"/>
      <c r="C266" s="83"/>
      <c r="D266" s="77"/>
      <c r="E266" s="77"/>
      <c r="F266" s="77"/>
      <c r="G266" s="77"/>
      <c r="H266" s="77"/>
      <c r="I266" s="77"/>
      <c r="J266" s="77"/>
      <c r="K266" s="27" t="s">
        <v>2</v>
      </c>
      <c r="L266" s="85" t="s">
        <v>97</v>
      </c>
      <c r="M266" s="85"/>
    </row>
    <row r="267" spans="1:13" ht="15" customHeight="1">
      <c r="A267" s="86" t="s">
        <v>4</v>
      </c>
      <c r="B267" s="86" t="s">
        <v>5</v>
      </c>
      <c r="C267" s="86" t="s">
        <v>6</v>
      </c>
      <c r="D267" s="86" t="s">
        <v>7</v>
      </c>
      <c r="E267" s="87" t="s">
        <v>8</v>
      </c>
      <c r="F267" s="87"/>
      <c r="G267" s="87"/>
      <c r="H267" s="87" t="s">
        <v>9</v>
      </c>
      <c r="I267" s="87"/>
      <c r="J267" s="87"/>
      <c r="K267" s="87" t="s">
        <v>10</v>
      </c>
      <c r="L267" s="87"/>
      <c r="M267" s="87"/>
    </row>
    <row r="268" spans="1:13" ht="45">
      <c r="A268" s="86"/>
      <c r="B268" s="86"/>
      <c r="C268" s="86"/>
      <c r="D268" s="86"/>
      <c r="E268" s="28" t="s">
        <v>11</v>
      </c>
      <c r="F268" s="28" t="s">
        <v>12</v>
      </c>
      <c r="G268" s="28" t="s">
        <v>13</v>
      </c>
      <c r="H268" s="28" t="s">
        <v>14</v>
      </c>
      <c r="I268" s="28" t="s">
        <v>44</v>
      </c>
      <c r="J268" s="28" t="s">
        <v>16</v>
      </c>
      <c r="K268" s="28" t="s">
        <v>44</v>
      </c>
      <c r="L268" s="28" t="s">
        <v>16</v>
      </c>
      <c r="M268" s="28" t="s">
        <v>19</v>
      </c>
    </row>
    <row r="269" spans="1:13" ht="31.5">
      <c r="A269" s="29"/>
      <c r="B269" s="30"/>
      <c r="C269" s="30"/>
      <c r="D269" s="55" t="s">
        <v>20</v>
      </c>
      <c r="E269" s="56"/>
      <c r="F269" s="38"/>
      <c r="G269" s="10"/>
      <c r="H269" s="32"/>
      <c r="I269" s="30"/>
      <c r="J269" s="10"/>
      <c r="K269" s="33">
        <v>196.1</v>
      </c>
      <c r="L269" s="10">
        <f aca="true" t="shared" si="33" ref="L269:L286">ROUNDUP(K269*M269,2)</f>
        <v>349.84999999999997</v>
      </c>
      <c r="M269" s="57">
        <v>1.784</v>
      </c>
    </row>
    <row r="270" spans="1:13" ht="18">
      <c r="A270" s="29"/>
      <c r="B270" s="36"/>
      <c r="C270" s="36"/>
      <c r="D270" s="37"/>
      <c r="E270" s="32"/>
      <c r="F270" s="38"/>
      <c r="G270" s="10"/>
      <c r="H270" s="30"/>
      <c r="I270" s="46"/>
      <c r="J270" s="10">
        <f aca="true" t="shared" si="34" ref="J270:J286">M270*I270</f>
        <v>0</v>
      </c>
      <c r="K270" s="33">
        <f aca="true" t="shared" si="35" ref="K270:K286">K269-I270</f>
        <v>196.1</v>
      </c>
      <c r="L270" s="10">
        <f t="shared" si="33"/>
        <v>349.84999999999997</v>
      </c>
      <c r="M270" s="57">
        <v>1.784</v>
      </c>
    </row>
    <row r="271" spans="1:13" ht="18.75">
      <c r="A271" s="29"/>
      <c r="B271" s="39"/>
      <c r="C271" s="39"/>
      <c r="D271" s="52"/>
      <c r="E271" s="39"/>
      <c r="F271" s="40"/>
      <c r="G271" s="40"/>
      <c r="H271" s="39"/>
      <c r="I271" s="44"/>
      <c r="J271" s="10">
        <f t="shared" si="34"/>
        <v>0</v>
      </c>
      <c r="K271" s="33">
        <f t="shared" si="35"/>
        <v>196.1</v>
      </c>
      <c r="L271" s="10">
        <f t="shared" si="33"/>
        <v>349.84999999999997</v>
      </c>
      <c r="M271" s="57">
        <v>1.784</v>
      </c>
    </row>
    <row r="272" spans="1:13" ht="18.75">
      <c r="A272" s="29"/>
      <c r="B272" s="39"/>
      <c r="C272" s="39"/>
      <c r="D272" s="52"/>
      <c r="E272" s="39"/>
      <c r="F272" s="40"/>
      <c r="G272" s="40"/>
      <c r="H272" s="39"/>
      <c r="I272" s="44"/>
      <c r="J272" s="10">
        <f t="shared" si="34"/>
        <v>0</v>
      </c>
      <c r="K272" s="33">
        <f t="shared" si="35"/>
        <v>196.1</v>
      </c>
      <c r="L272" s="10">
        <f t="shared" si="33"/>
        <v>349.84999999999997</v>
      </c>
      <c r="M272" s="57">
        <v>1.784</v>
      </c>
    </row>
    <row r="273" spans="1:13" ht="18">
      <c r="A273" s="29"/>
      <c r="B273" s="39"/>
      <c r="C273" s="39"/>
      <c r="D273" s="37"/>
      <c r="E273" s="39"/>
      <c r="F273" s="40"/>
      <c r="G273" s="40"/>
      <c r="H273" s="39"/>
      <c r="I273" s="44"/>
      <c r="J273" s="10">
        <f t="shared" si="34"/>
        <v>0</v>
      </c>
      <c r="K273" s="33">
        <f t="shared" si="35"/>
        <v>196.1</v>
      </c>
      <c r="L273" s="10">
        <f t="shared" si="33"/>
        <v>349.84999999999997</v>
      </c>
      <c r="M273" s="57">
        <v>1.784</v>
      </c>
    </row>
    <row r="274" spans="1:13" ht="18">
      <c r="A274" s="29"/>
      <c r="B274" s="39"/>
      <c r="C274" s="39"/>
      <c r="D274" s="37"/>
      <c r="E274" s="39"/>
      <c r="F274" s="40"/>
      <c r="G274" s="40"/>
      <c r="H274" s="39"/>
      <c r="I274" s="44"/>
      <c r="J274" s="10">
        <f t="shared" si="34"/>
        <v>0</v>
      </c>
      <c r="K274" s="33">
        <f t="shared" si="35"/>
        <v>196.1</v>
      </c>
      <c r="L274" s="10">
        <f t="shared" si="33"/>
        <v>349.84999999999997</v>
      </c>
      <c r="M274" s="57">
        <v>1.784</v>
      </c>
    </row>
    <row r="275" spans="1:13" ht="18">
      <c r="A275" s="29"/>
      <c r="B275" s="39"/>
      <c r="C275" s="41"/>
      <c r="D275" s="58"/>
      <c r="E275" s="124" t="s">
        <v>95</v>
      </c>
      <c r="F275" s="124"/>
      <c r="G275" s="124"/>
      <c r="H275" s="124"/>
      <c r="I275" s="124"/>
      <c r="J275" s="10">
        <f t="shared" si="34"/>
        <v>0</v>
      </c>
      <c r="K275" s="33">
        <f t="shared" si="35"/>
        <v>196.1</v>
      </c>
      <c r="L275" s="10">
        <f t="shared" si="33"/>
        <v>349.84999999999997</v>
      </c>
      <c r="M275" s="57">
        <v>1.784</v>
      </c>
    </row>
    <row r="276" spans="1:13" ht="18">
      <c r="A276" s="29"/>
      <c r="B276" s="30"/>
      <c r="C276" s="30"/>
      <c r="D276" s="58"/>
      <c r="E276" s="124"/>
      <c r="F276" s="124"/>
      <c r="G276" s="124"/>
      <c r="H276" s="124"/>
      <c r="I276" s="124"/>
      <c r="J276" s="10">
        <f t="shared" si="34"/>
        <v>0</v>
      </c>
      <c r="K276" s="33">
        <f t="shared" si="35"/>
        <v>196.1</v>
      </c>
      <c r="L276" s="10">
        <f t="shared" si="33"/>
        <v>349.84999999999997</v>
      </c>
      <c r="M276" s="57">
        <v>1.784</v>
      </c>
    </row>
    <row r="277" spans="1:13" ht="18">
      <c r="A277" s="29"/>
      <c r="B277" s="30"/>
      <c r="C277" s="30"/>
      <c r="D277" s="58"/>
      <c r="E277" s="124"/>
      <c r="F277" s="124"/>
      <c r="G277" s="124"/>
      <c r="H277" s="124"/>
      <c r="I277" s="124"/>
      <c r="J277" s="10">
        <f t="shared" si="34"/>
        <v>0</v>
      </c>
      <c r="K277" s="33">
        <f t="shared" si="35"/>
        <v>196.1</v>
      </c>
      <c r="L277" s="10">
        <f t="shared" si="33"/>
        <v>349.84999999999997</v>
      </c>
      <c r="M277" s="57">
        <v>1.784</v>
      </c>
    </row>
    <row r="278" spans="1:13" ht="18">
      <c r="A278" s="29"/>
      <c r="B278" s="30"/>
      <c r="C278" s="30"/>
      <c r="D278" s="58"/>
      <c r="E278" s="124"/>
      <c r="F278" s="124"/>
      <c r="G278" s="124"/>
      <c r="H278" s="124"/>
      <c r="I278" s="124"/>
      <c r="J278" s="10">
        <f t="shared" si="34"/>
        <v>0</v>
      </c>
      <c r="K278" s="33">
        <f t="shared" si="35"/>
        <v>196.1</v>
      </c>
      <c r="L278" s="10">
        <f t="shared" si="33"/>
        <v>349.84999999999997</v>
      </c>
      <c r="M278" s="57">
        <v>1.784</v>
      </c>
    </row>
    <row r="279" spans="1:13" ht="18">
      <c r="A279" s="29"/>
      <c r="B279" s="30"/>
      <c r="C279" s="30"/>
      <c r="D279" s="35"/>
      <c r="E279" s="30"/>
      <c r="F279" s="45"/>
      <c r="G279" s="45"/>
      <c r="H279" s="30"/>
      <c r="I279" s="46"/>
      <c r="J279" s="10">
        <f t="shared" si="34"/>
        <v>0</v>
      </c>
      <c r="K279" s="33">
        <f t="shared" si="35"/>
        <v>196.1</v>
      </c>
      <c r="L279" s="10">
        <f t="shared" si="33"/>
        <v>349.84999999999997</v>
      </c>
      <c r="M279" s="57">
        <v>1.784</v>
      </c>
    </row>
    <row r="280" spans="1:13" ht="18">
      <c r="A280" s="29"/>
      <c r="B280" s="30"/>
      <c r="C280" s="30"/>
      <c r="D280" s="35"/>
      <c r="E280" s="30"/>
      <c r="F280" s="45"/>
      <c r="G280" s="45"/>
      <c r="H280" s="30"/>
      <c r="I280" s="46"/>
      <c r="J280" s="10">
        <f t="shared" si="34"/>
        <v>0</v>
      </c>
      <c r="K280" s="33">
        <f t="shared" si="35"/>
        <v>196.1</v>
      </c>
      <c r="L280" s="10">
        <f t="shared" si="33"/>
        <v>349.84999999999997</v>
      </c>
      <c r="M280" s="57">
        <v>1.784</v>
      </c>
    </row>
    <row r="281" spans="1:13" ht="18">
      <c r="A281" s="29"/>
      <c r="B281" s="30"/>
      <c r="C281" s="30"/>
      <c r="D281" s="35"/>
      <c r="E281" s="30"/>
      <c r="F281" s="45"/>
      <c r="G281" s="45"/>
      <c r="H281" s="30"/>
      <c r="I281" s="47"/>
      <c r="J281" s="10">
        <f t="shared" si="34"/>
        <v>0</v>
      </c>
      <c r="K281" s="33">
        <f t="shared" si="35"/>
        <v>196.1</v>
      </c>
      <c r="L281" s="10">
        <f t="shared" si="33"/>
        <v>349.84999999999997</v>
      </c>
      <c r="M281" s="57">
        <v>1.784</v>
      </c>
    </row>
    <row r="282" spans="1:13" ht="18">
      <c r="A282" s="29"/>
      <c r="B282" s="30"/>
      <c r="C282" s="30"/>
      <c r="D282" s="35"/>
      <c r="E282" s="30"/>
      <c r="F282" s="45"/>
      <c r="G282" s="45"/>
      <c r="H282" s="30"/>
      <c r="I282" s="47"/>
      <c r="J282" s="10">
        <f t="shared" si="34"/>
        <v>0</v>
      </c>
      <c r="K282" s="33">
        <f t="shared" si="35"/>
        <v>196.1</v>
      </c>
      <c r="L282" s="10">
        <f t="shared" si="33"/>
        <v>349.84999999999997</v>
      </c>
      <c r="M282" s="57">
        <v>1.784</v>
      </c>
    </row>
    <row r="283" spans="1:13" ht="18">
      <c r="A283" s="29"/>
      <c r="B283" s="30"/>
      <c r="C283" s="30"/>
      <c r="D283" s="35"/>
      <c r="E283" s="30"/>
      <c r="F283" s="45"/>
      <c r="G283" s="45"/>
      <c r="H283" s="30"/>
      <c r="I283" s="47"/>
      <c r="J283" s="10">
        <f t="shared" si="34"/>
        <v>0</v>
      </c>
      <c r="K283" s="33">
        <f t="shared" si="35"/>
        <v>196.1</v>
      </c>
      <c r="L283" s="10">
        <f t="shared" si="33"/>
        <v>349.84999999999997</v>
      </c>
      <c r="M283" s="57">
        <v>1.784</v>
      </c>
    </row>
    <row r="284" spans="1:13" ht="18">
      <c r="A284" s="29"/>
      <c r="B284" s="30"/>
      <c r="C284" s="30"/>
      <c r="D284" s="35"/>
      <c r="E284" s="30"/>
      <c r="F284" s="45"/>
      <c r="G284" s="45"/>
      <c r="H284" s="30"/>
      <c r="I284" s="47"/>
      <c r="J284" s="10">
        <f t="shared" si="34"/>
        <v>0</v>
      </c>
      <c r="K284" s="33">
        <f t="shared" si="35"/>
        <v>196.1</v>
      </c>
      <c r="L284" s="10">
        <f t="shared" si="33"/>
        <v>349.84999999999997</v>
      </c>
      <c r="M284" s="57">
        <v>1.784</v>
      </c>
    </row>
    <row r="285" spans="1:13" ht="18">
      <c r="A285" s="29"/>
      <c r="B285" s="30"/>
      <c r="C285" s="30"/>
      <c r="D285" s="35"/>
      <c r="E285" s="30"/>
      <c r="F285" s="45"/>
      <c r="G285" s="45"/>
      <c r="H285" s="30"/>
      <c r="I285" s="47"/>
      <c r="J285" s="10">
        <f t="shared" si="34"/>
        <v>0</v>
      </c>
      <c r="K285" s="33">
        <f t="shared" si="35"/>
        <v>196.1</v>
      </c>
      <c r="L285" s="10">
        <f t="shared" si="33"/>
        <v>349.84999999999997</v>
      </c>
      <c r="M285" s="57">
        <v>1.784</v>
      </c>
    </row>
    <row r="286" spans="1:13" ht="18">
      <c r="A286" s="29"/>
      <c r="B286" s="30"/>
      <c r="C286" s="30"/>
      <c r="D286" s="35"/>
      <c r="E286" s="30"/>
      <c r="F286" s="45"/>
      <c r="G286" s="45"/>
      <c r="H286" s="30"/>
      <c r="I286" s="47"/>
      <c r="J286" s="10">
        <f t="shared" si="34"/>
        <v>0</v>
      </c>
      <c r="K286" s="33">
        <f t="shared" si="35"/>
        <v>196.1</v>
      </c>
      <c r="L286" s="10">
        <f t="shared" si="33"/>
        <v>349.84999999999997</v>
      </c>
      <c r="M286" s="57">
        <v>1.784</v>
      </c>
    </row>
    <row r="287" spans="1:13" ht="18">
      <c r="A287" s="29"/>
      <c r="B287" s="30"/>
      <c r="C287" s="30"/>
      <c r="D287" s="35"/>
      <c r="E287" s="30"/>
      <c r="F287" s="45"/>
      <c r="G287" s="45"/>
      <c r="H287" s="30"/>
      <c r="I287" s="49">
        <f>SUM(I270:I286)</f>
        <v>0</v>
      </c>
      <c r="J287" s="50">
        <f>SUM(J270:J286)</f>
        <v>0</v>
      </c>
      <c r="K287" s="33"/>
      <c r="L287" s="10"/>
      <c r="M287" s="51"/>
    </row>
  </sheetData>
  <sheetProtection/>
  <mergeCells count="142">
    <mergeCell ref="K267:M267"/>
    <mergeCell ref="E275:I278"/>
    <mergeCell ref="A267:A268"/>
    <mergeCell ref="B267:B268"/>
    <mergeCell ref="C267:C268"/>
    <mergeCell ref="D267:D268"/>
    <mergeCell ref="E267:G267"/>
    <mergeCell ref="H267:J267"/>
    <mergeCell ref="K243:M243"/>
    <mergeCell ref="E251:I254"/>
    <mergeCell ref="A265:C266"/>
    <mergeCell ref="D265:J266"/>
    <mergeCell ref="L265:M265"/>
    <mergeCell ref="L266:M266"/>
    <mergeCell ref="A243:A244"/>
    <mergeCell ref="B243:B244"/>
    <mergeCell ref="C243:C244"/>
    <mergeCell ref="D243:D244"/>
    <mergeCell ref="E243:G243"/>
    <mergeCell ref="H243:J243"/>
    <mergeCell ref="K219:M219"/>
    <mergeCell ref="E227:I230"/>
    <mergeCell ref="A241:C242"/>
    <mergeCell ref="D241:J242"/>
    <mergeCell ref="L241:M241"/>
    <mergeCell ref="L242:M242"/>
    <mergeCell ref="A219:A220"/>
    <mergeCell ref="B219:B220"/>
    <mergeCell ref="C219:C220"/>
    <mergeCell ref="D219:D220"/>
    <mergeCell ref="E219:G219"/>
    <mergeCell ref="H219:J219"/>
    <mergeCell ref="K195:M195"/>
    <mergeCell ref="E203:I206"/>
    <mergeCell ref="A217:C218"/>
    <mergeCell ref="D217:J218"/>
    <mergeCell ref="L217:M217"/>
    <mergeCell ref="L218:M218"/>
    <mergeCell ref="A195:A196"/>
    <mergeCell ref="B195:B196"/>
    <mergeCell ref="C195:C196"/>
    <mergeCell ref="D195:D196"/>
    <mergeCell ref="E195:G195"/>
    <mergeCell ref="H195:J195"/>
    <mergeCell ref="E179:I182"/>
    <mergeCell ref="A193:C194"/>
    <mergeCell ref="D193:J194"/>
    <mergeCell ref="L193:M193"/>
    <mergeCell ref="L194:M194"/>
    <mergeCell ref="A171:A172"/>
    <mergeCell ref="B171:B172"/>
    <mergeCell ref="C171:C172"/>
    <mergeCell ref="D171:D172"/>
    <mergeCell ref="E171:G171"/>
    <mergeCell ref="H171:J171"/>
    <mergeCell ref="H147:J147"/>
    <mergeCell ref="K147:M147"/>
    <mergeCell ref="A169:C170"/>
    <mergeCell ref="D169:J170"/>
    <mergeCell ref="L169:M169"/>
    <mergeCell ref="L170:M170"/>
    <mergeCell ref="K171:M171"/>
    <mergeCell ref="K123:M123"/>
    <mergeCell ref="A145:C146"/>
    <mergeCell ref="D145:J146"/>
    <mergeCell ref="L145:M145"/>
    <mergeCell ref="L146:M146"/>
    <mergeCell ref="A147:A148"/>
    <mergeCell ref="B147:B148"/>
    <mergeCell ref="C147:C148"/>
    <mergeCell ref="D147:D148"/>
    <mergeCell ref="E147:G147"/>
    <mergeCell ref="A123:A124"/>
    <mergeCell ref="B123:B124"/>
    <mergeCell ref="C123:C124"/>
    <mergeCell ref="D123:D124"/>
    <mergeCell ref="E123:G123"/>
    <mergeCell ref="H123:J123"/>
    <mergeCell ref="K99:M99"/>
    <mergeCell ref="E108:I110"/>
    <mergeCell ref="A121:C122"/>
    <mergeCell ref="D121:J122"/>
    <mergeCell ref="L121:M121"/>
    <mergeCell ref="L122:M122"/>
    <mergeCell ref="A99:A100"/>
    <mergeCell ref="B99:B100"/>
    <mergeCell ref="C99:C100"/>
    <mergeCell ref="D99:D100"/>
    <mergeCell ref="E99:G99"/>
    <mergeCell ref="H99:J99"/>
    <mergeCell ref="K75:M75"/>
    <mergeCell ref="E84:I86"/>
    <mergeCell ref="A97:C98"/>
    <mergeCell ref="D97:J98"/>
    <mergeCell ref="L97:M97"/>
    <mergeCell ref="L98:M98"/>
    <mergeCell ref="A75:A76"/>
    <mergeCell ref="B75:B76"/>
    <mergeCell ref="C75:C76"/>
    <mergeCell ref="D75:D76"/>
    <mergeCell ref="E75:G75"/>
    <mergeCell ref="H75:J75"/>
    <mergeCell ref="K51:M51"/>
    <mergeCell ref="E60:I62"/>
    <mergeCell ref="A73:C74"/>
    <mergeCell ref="D73:J74"/>
    <mergeCell ref="L73:M73"/>
    <mergeCell ref="L74:M74"/>
    <mergeCell ref="A51:A52"/>
    <mergeCell ref="B51:B52"/>
    <mergeCell ref="C51:C52"/>
    <mergeCell ref="D51:D52"/>
    <mergeCell ref="E51:G51"/>
    <mergeCell ref="H51:J51"/>
    <mergeCell ref="E36:I38"/>
    <mergeCell ref="A49:C50"/>
    <mergeCell ref="D49:J50"/>
    <mergeCell ref="L49:M49"/>
    <mergeCell ref="L50:M50"/>
    <mergeCell ref="A27:A28"/>
    <mergeCell ref="B27:B28"/>
    <mergeCell ref="C27:C28"/>
    <mergeCell ref="D27:D28"/>
    <mergeCell ref="E27:G27"/>
    <mergeCell ref="H27:J27"/>
    <mergeCell ref="K3:M3"/>
    <mergeCell ref="E12:I14"/>
    <mergeCell ref="A25:C26"/>
    <mergeCell ref="D25:J26"/>
    <mergeCell ref="L25:M25"/>
    <mergeCell ref="L26:M26"/>
    <mergeCell ref="K27:M27"/>
    <mergeCell ref="A1:C2"/>
    <mergeCell ref="D1:J2"/>
    <mergeCell ref="L1:M1"/>
    <mergeCell ref="L2:M2"/>
    <mergeCell ref="A3:A4"/>
    <mergeCell ref="B3:B4"/>
    <mergeCell ref="C3:C4"/>
    <mergeCell ref="D3:D4"/>
    <mergeCell ref="E3:G3"/>
    <mergeCell ref="H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7"/>
  <sheetViews>
    <sheetView view="pageBreakPreview" zoomScale="75" zoomScaleNormal="50" zoomScaleSheetLayoutView="75" zoomScalePageLayoutView="0" workbookViewId="0" topLeftCell="A269">
      <selection activeCell="L265" sqref="A265:M288"/>
    </sheetView>
  </sheetViews>
  <sheetFormatPr defaultColWidth="9.140625" defaultRowHeight="12.75"/>
  <cols>
    <col min="1" max="1" width="12.57421875" style="0" customWidth="1"/>
    <col min="2" max="2" width="7.8515625" style="0" customWidth="1"/>
    <col min="3" max="3" width="14.421875" style="0" customWidth="1"/>
    <col min="4" max="4" width="36.00390625" style="0" customWidth="1"/>
    <col min="5" max="5" width="11.421875" style="0" customWidth="1"/>
    <col min="6" max="6" width="9.8515625" style="0" customWidth="1"/>
    <col min="7" max="7" width="13.28125" style="0" customWidth="1"/>
    <col min="8" max="8" width="14.140625" style="0" customWidth="1"/>
    <col min="9" max="9" width="10.140625" style="0" customWidth="1"/>
    <col min="10" max="10" width="9.8515625" style="0" customWidth="1"/>
    <col min="11" max="11" width="17.421875" style="0" customWidth="1"/>
    <col min="12" max="12" width="14.00390625" style="0" customWidth="1"/>
    <col min="13" max="13" width="26.57421875" style="0" customWidth="1"/>
  </cols>
  <sheetData>
    <row r="1" spans="1:13" ht="15" customHeight="1">
      <c r="A1" s="83"/>
      <c r="B1" s="83"/>
      <c r="C1" s="83"/>
      <c r="D1" s="84" t="s">
        <v>42</v>
      </c>
      <c r="E1" s="84"/>
      <c r="F1" s="84"/>
      <c r="G1" s="84"/>
      <c r="H1" s="84"/>
      <c r="I1" s="84"/>
      <c r="J1" s="84"/>
      <c r="K1" s="26" t="s">
        <v>1</v>
      </c>
      <c r="L1" s="85">
        <v>2007</v>
      </c>
      <c r="M1" s="85"/>
    </row>
    <row r="2" spans="1:13" ht="15.75">
      <c r="A2" s="83"/>
      <c r="B2" s="83"/>
      <c r="C2" s="83"/>
      <c r="D2" s="84"/>
      <c r="E2" s="84"/>
      <c r="F2" s="84"/>
      <c r="G2" s="84"/>
      <c r="H2" s="84"/>
      <c r="I2" s="84"/>
      <c r="J2" s="84"/>
      <c r="K2" s="27" t="s">
        <v>2</v>
      </c>
      <c r="L2" s="85" t="s">
        <v>3</v>
      </c>
      <c r="M2" s="85"/>
    </row>
    <row r="3" spans="1:13" ht="15" customHeight="1">
      <c r="A3" s="86" t="s">
        <v>4</v>
      </c>
      <c r="B3" s="86" t="s">
        <v>5</v>
      </c>
      <c r="C3" s="86" t="s">
        <v>6</v>
      </c>
      <c r="D3" s="86" t="s">
        <v>7</v>
      </c>
      <c r="E3" s="87" t="s">
        <v>8</v>
      </c>
      <c r="F3" s="87"/>
      <c r="G3" s="87"/>
      <c r="H3" s="87" t="s">
        <v>9</v>
      </c>
      <c r="I3" s="87"/>
      <c r="J3" s="87"/>
      <c r="K3" s="87" t="s">
        <v>10</v>
      </c>
      <c r="L3" s="87"/>
      <c r="M3" s="87"/>
    </row>
    <row r="4" spans="1:13" ht="30">
      <c r="A4" s="86"/>
      <c r="B4" s="86"/>
      <c r="C4" s="86"/>
      <c r="D4" s="86"/>
      <c r="E4" s="28" t="s">
        <v>11</v>
      </c>
      <c r="F4" s="28" t="s">
        <v>12</v>
      </c>
      <c r="G4" s="28" t="s">
        <v>13</v>
      </c>
      <c r="H4" s="28" t="s">
        <v>43</v>
      </c>
      <c r="I4" s="28" t="s">
        <v>44</v>
      </c>
      <c r="J4" s="28" t="s">
        <v>16</v>
      </c>
      <c r="K4" s="28" t="s">
        <v>44</v>
      </c>
      <c r="L4" s="28" t="s">
        <v>16</v>
      </c>
      <c r="M4" s="28" t="s">
        <v>19</v>
      </c>
    </row>
    <row r="5" spans="1:13" ht="15.75">
      <c r="A5" s="29"/>
      <c r="B5" s="30"/>
      <c r="C5" s="30"/>
      <c r="D5" s="31" t="s">
        <v>20</v>
      </c>
      <c r="E5" s="32"/>
      <c r="F5" s="10"/>
      <c r="G5" s="10"/>
      <c r="H5" s="32"/>
      <c r="I5" s="30"/>
      <c r="J5" s="10"/>
      <c r="K5" s="33"/>
      <c r="L5" s="10"/>
      <c r="M5" s="34"/>
    </row>
    <row r="6" spans="1:13" ht="15.75">
      <c r="A6" s="35"/>
      <c r="B6" s="36"/>
      <c r="C6" s="36"/>
      <c r="D6" s="37"/>
      <c r="E6" s="32"/>
      <c r="F6" s="38"/>
      <c r="G6" s="10"/>
      <c r="H6" s="30"/>
      <c r="I6" s="30"/>
      <c r="J6" s="10"/>
      <c r="K6" s="33"/>
      <c r="L6" s="10"/>
      <c r="M6" s="34"/>
    </row>
    <row r="7" spans="1:13" ht="15.75">
      <c r="A7" s="35"/>
      <c r="B7" s="39"/>
      <c r="C7" s="39"/>
      <c r="D7" s="37"/>
      <c r="E7" s="39"/>
      <c r="F7" s="40"/>
      <c r="G7" s="40"/>
      <c r="H7" s="30"/>
      <c r="I7" s="39"/>
      <c r="J7" s="10"/>
      <c r="K7" s="33"/>
      <c r="L7" s="10"/>
      <c r="M7" s="34"/>
    </row>
    <row r="8" spans="1:13" ht="15.75">
      <c r="A8" s="35"/>
      <c r="B8" s="39"/>
      <c r="C8" s="41"/>
      <c r="D8" s="37"/>
      <c r="E8" s="42"/>
      <c r="F8" s="40"/>
      <c r="G8" s="43"/>
      <c r="H8" s="39"/>
      <c r="I8" s="44"/>
      <c r="J8" s="10"/>
      <c r="K8" s="33"/>
      <c r="L8" s="10"/>
      <c r="M8" s="34"/>
    </row>
    <row r="9" spans="1:13" ht="15.75">
      <c r="A9" s="35"/>
      <c r="B9" s="30"/>
      <c r="C9" s="30"/>
      <c r="D9" s="37"/>
      <c r="E9" s="30"/>
      <c r="F9" s="45"/>
      <c r="G9" s="45"/>
      <c r="H9" s="30"/>
      <c r="I9" s="46"/>
      <c r="J9" s="10"/>
      <c r="K9" s="33"/>
      <c r="L9" s="10"/>
      <c r="M9" s="34"/>
    </row>
    <row r="10" spans="1:13" ht="15.75">
      <c r="A10" s="35"/>
      <c r="B10" s="30"/>
      <c r="C10" s="30"/>
      <c r="D10" s="37"/>
      <c r="E10" s="30"/>
      <c r="F10" s="45"/>
      <c r="G10" s="45"/>
      <c r="H10" s="30"/>
      <c r="I10" s="46"/>
      <c r="J10" s="10"/>
      <c r="K10" s="33"/>
      <c r="L10" s="10"/>
      <c r="M10" s="34"/>
    </row>
    <row r="11" spans="1:13" ht="15.75">
      <c r="A11" s="35"/>
      <c r="B11" s="30"/>
      <c r="C11" s="30"/>
      <c r="D11" s="37"/>
      <c r="E11" s="30"/>
      <c r="F11" s="45"/>
      <c r="G11" s="45"/>
      <c r="H11" s="30"/>
      <c r="I11" s="46"/>
      <c r="J11" s="10"/>
      <c r="K11" s="33"/>
      <c r="L11" s="10"/>
      <c r="M11" s="34"/>
    </row>
    <row r="12" spans="1:13" ht="15.75">
      <c r="A12" s="35"/>
      <c r="B12" s="30"/>
      <c r="C12" s="30"/>
      <c r="D12" s="37"/>
      <c r="E12" s="30"/>
      <c r="F12" s="45"/>
      <c r="G12" s="45"/>
      <c r="H12" s="30"/>
      <c r="I12" s="46"/>
      <c r="J12" s="10"/>
      <c r="K12" s="33"/>
      <c r="L12" s="10"/>
      <c r="M12" s="34"/>
    </row>
    <row r="13" spans="1:13" ht="15.75">
      <c r="A13" s="35"/>
      <c r="B13" s="30"/>
      <c r="C13" s="30"/>
      <c r="D13" s="37"/>
      <c r="E13" s="30"/>
      <c r="F13" s="45"/>
      <c r="G13" s="45"/>
      <c r="H13" s="30"/>
      <c r="I13" s="46"/>
      <c r="J13" s="10"/>
      <c r="K13" s="33"/>
      <c r="L13" s="10"/>
      <c r="M13" s="34"/>
    </row>
    <row r="14" spans="1:13" ht="15.75">
      <c r="A14" s="35"/>
      <c r="B14" s="30"/>
      <c r="C14" s="30"/>
      <c r="D14" s="37"/>
      <c r="E14" s="30"/>
      <c r="F14" s="45"/>
      <c r="G14" s="45"/>
      <c r="H14" s="30"/>
      <c r="I14" s="46"/>
      <c r="J14" s="10"/>
      <c r="K14" s="33"/>
      <c r="L14" s="10"/>
      <c r="M14" s="34"/>
    </row>
    <row r="15" spans="1:13" ht="15.75">
      <c r="A15" s="35"/>
      <c r="B15" s="30"/>
      <c r="C15" s="30"/>
      <c r="D15" s="35"/>
      <c r="E15" s="30"/>
      <c r="F15" s="45"/>
      <c r="G15" s="45"/>
      <c r="H15" s="30"/>
      <c r="I15" s="46"/>
      <c r="J15" s="10"/>
      <c r="K15" s="33"/>
      <c r="L15" s="10"/>
      <c r="M15" s="34"/>
    </row>
    <row r="16" spans="1:13" ht="15.75">
      <c r="A16" s="35"/>
      <c r="B16" s="30"/>
      <c r="C16" s="30"/>
      <c r="D16" s="35"/>
      <c r="E16" s="30"/>
      <c r="F16" s="45"/>
      <c r="G16" s="45"/>
      <c r="H16" s="30"/>
      <c r="I16" s="46"/>
      <c r="J16" s="10"/>
      <c r="K16" s="33"/>
      <c r="L16" s="10"/>
      <c r="M16" s="34"/>
    </row>
    <row r="17" spans="1:13" ht="15.75">
      <c r="A17" s="35"/>
      <c r="B17" s="30"/>
      <c r="C17" s="30"/>
      <c r="D17" s="35"/>
      <c r="E17" s="30"/>
      <c r="F17" s="45"/>
      <c r="G17" s="45"/>
      <c r="H17" s="30"/>
      <c r="I17" s="47"/>
      <c r="J17" s="10"/>
      <c r="K17" s="33"/>
      <c r="L17" s="10"/>
      <c r="M17" s="34"/>
    </row>
    <row r="18" spans="1:13" ht="15.75">
      <c r="A18" s="35"/>
      <c r="B18" s="30"/>
      <c r="C18" s="30"/>
      <c r="D18" s="35"/>
      <c r="E18" s="30"/>
      <c r="F18" s="45"/>
      <c r="G18" s="45"/>
      <c r="H18" s="30"/>
      <c r="I18" s="47"/>
      <c r="J18" s="10"/>
      <c r="K18" s="33"/>
      <c r="L18" s="10"/>
      <c r="M18" s="34"/>
    </row>
    <row r="19" spans="1:13" ht="15.75">
      <c r="A19" s="29"/>
      <c r="B19" s="30"/>
      <c r="C19" s="30"/>
      <c r="D19" s="35"/>
      <c r="E19" s="30"/>
      <c r="F19" s="45"/>
      <c r="G19" s="45"/>
      <c r="H19" s="30"/>
      <c r="I19" s="47"/>
      <c r="J19" s="10"/>
      <c r="K19" s="33"/>
      <c r="L19" s="10"/>
      <c r="M19" s="34"/>
    </row>
    <row r="20" spans="1:13" ht="15.75">
      <c r="A20" s="29"/>
      <c r="B20" s="30"/>
      <c r="C20" s="30"/>
      <c r="D20" s="35"/>
      <c r="E20" s="30"/>
      <c r="F20" s="45"/>
      <c r="G20" s="45"/>
      <c r="H20" s="30"/>
      <c r="I20" s="47"/>
      <c r="J20" s="10"/>
      <c r="K20" s="33"/>
      <c r="L20" s="10"/>
      <c r="M20" s="34"/>
    </row>
    <row r="21" spans="1:13" ht="15.75">
      <c r="A21" s="29"/>
      <c r="B21" s="30"/>
      <c r="C21" s="30"/>
      <c r="D21" s="35"/>
      <c r="E21" s="30"/>
      <c r="F21" s="45"/>
      <c r="G21" s="45"/>
      <c r="H21" s="30"/>
      <c r="I21" s="47"/>
      <c r="J21" s="10"/>
      <c r="K21" s="33"/>
      <c r="L21" s="10"/>
      <c r="M21" s="34"/>
    </row>
    <row r="22" spans="1:13" ht="15.75">
      <c r="A22" s="29"/>
      <c r="B22" s="30"/>
      <c r="C22" s="30"/>
      <c r="D22" s="35"/>
      <c r="E22" s="30"/>
      <c r="F22" s="45"/>
      <c r="G22" s="45"/>
      <c r="H22" s="30"/>
      <c r="I22" s="47"/>
      <c r="J22" s="10"/>
      <c r="K22" s="48"/>
      <c r="L22" s="10"/>
      <c r="M22" s="34"/>
    </row>
    <row r="23" spans="1:13" ht="18">
      <c r="A23" s="29"/>
      <c r="B23" s="30"/>
      <c r="C23" s="30"/>
      <c r="D23" s="35"/>
      <c r="E23" s="30"/>
      <c r="F23" s="45"/>
      <c r="G23" s="45"/>
      <c r="H23" s="30"/>
      <c r="I23" s="49">
        <f>SUM(I6:I22)</f>
        <v>0</v>
      </c>
      <c r="J23" s="50">
        <f>SUM(J6:J22)</f>
        <v>0</v>
      </c>
      <c r="K23" s="33"/>
      <c r="L23" s="10"/>
      <c r="M23" s="51"/>
    </row>
    <row r="25" spans="1:13" ht="15" customHeight="1">
      <c r="A25" s="83"/>
      <c r="B25" s="83"/>
      <c r="C25" s="83"/>
      <c r="D25" s="84" t="s">
        <v>42</v>
      </c>
      <c r="E25" s="84"/>
      <c r="F25" s="84"/>
      <c r="G25" s="84"/>
      <c r="H25" s="84"/>
      <c r="I25" s="84"/>
      <c r="J25" s="84"/>
      <c r="K25" s="26" t="s">
        <v>1</v>
      </c>
      <c r="L25" s="85">
        <v>2007</v>
      </c>
      <c r="M25" s="85"/>
    </row>
    <row r="26" spans="1:13" ht="15.75">
      <c r="A26" s="83"/>
      <c r="B26" s="83"/>
      <c r="C26" s="83"/>
      <c r="D26" s="84"/>
      <c r="E26" s="84"/>
      <c r="F26" s="84"/>
      <c r="G26" s="84"/>
      <c r="H26" s="84"/>
      <c r="I26" s="84"/>
      <c r="J26" s="84"/>
      <c r="K26" s="27" t="s">
        <v>2</v>
      </c>
      <c r="L26" s="85" t="s">
        <v>23</v>
      </c>
      <c r="M26" s="85"/>
    </row>
    <row r="27" spans="1:13" ht="15" customHeight="1">
      <c r="A27" s="86" t="s">
        <v>4</v>
      </c>
      <c r="B27" s="86" t="s">
        <v>5</v>
      </c>
      <c r="C27" s="86" t="s">
        <v>6</v>
      </c>
      <c r="D27" s="86" t="s">
        <v>7</v>
      </c>
      <c r="E27" s="87" t="s">
        <v>8</v>
      </c>
      <c r="F27" s="87"/>
      <c r="G27" s="87"/>
      <c r="H27" s="87" t="s">
        <v>9</v>
      </c>
      <c r="I27" s="87"/>
      <c r="J27" s="87"/>
      <c r="K27" s="87" t="s">
        <v>10</v>
      </c>
      <c r="L27" s="87"/>
      <c r="M27" s="87"/>
    </row>
    <row r="28" spans="1:13" ht="30">
      <c r="A28" s="86"/>
      <c r="B28" s="86"/>
      <c r="C28" s="86"/>
      <c r="D28" s="86"/>
      <c r="E28" s="28" t="s">
        <v>11</v>
      </c>
      <c r="F28" s="28" t="s">
        <v>12</v>
      </c>
      <c r="G28" s="28" t="s">
        <v>13</v>
      </c>
      <c r="H28" s="28" t="s">
        <v>43</v>
      </c>
      <c r="I28" s="28" t="s">
        <v>44</v>
      </c>
      <c r="J28" s="28" t="s">
        <v>16</v>
      </c>
      <c r="K28" s="28" t="s">
        <v>44</v>
      </c>
      <c r="L28" s="28" t="s">
        <v>16</v>
      </c>
      <c r="M28" s="28" t="s">
        <v>19</v>
      </c>
    </row>
    <row r="29" spans="1:13" ht="15.75">
      <c r="A29" s="29"/>
      <c r="B29" s="30"/>
      <c r="C29" s="30"/>
      <c r="D29" s="31" t="s">
        <v>20</v>
      </c>
      <c r="E29" s="32"/>
      <c r="F29" s="10"/>
      <c r="G29" s="10"/>
      <c r="H29" s="32"/>
      <c r="I29" s="30"/>
      <c r="J29" s="10"/>
      <c r="K29" s="33"/>
      <c r="L29" s="10"/>
      <c r="M29" s="34"/>
    </row>
    <row r="30" spans="1:13" ht="40.5" customHeight="1">
      <c r="A30" s="35"/>
      <c r="B30" s="36"/>
      <c r="C30" s="36"/>
      <c r="D30" s="52"/>
      <c r="E30" s="32"/>
      <c r="F30" s="38"/>
      <c r="G30" s="10"/>
      <c r="H30" s="30"/>
      <c r="I30" s="30"/>
      <c r="J30" s="10"/>
      <c r="K30" s="33"/>
      <c r="L30" s="10"/>
      <c r="M30" s="34"/>
    </row>
    <row r="31" spans="1:13" ht="18.75">
      <c r="A31" s="35"/>
      <c r="B31" s="39"/>
      <c r="C31" s="39"/>
      <c r="D31" s="52"/>
      <c r="E31" s="39"/>
      <c r="F31" s="40"/>
      <c r="G31" s="40"/>
      <c r="H31" s="30"/>
      <c r="I31" s="39"/>
      <c r="J31" s="10"/>
      <c r="K31" s="33"/>
      <c r="L31" s="10"/>
      <c r="M31" s="34"/>
    </row>
    <row r="32" spans="1:13" ht="18.75">
      <c r="A32" s="35"/>
      <c r="B32" s="39"/>
      <c r="C32" s="41"/>
      <c r="D32" s="52"/>
      <c r="E32" s="42"/>
      <c r="F32" s="40"/>
      <c r="G32" s="43"/>
      <c r="H32" s="39"/>
      <c r="I32" s="44"/>
      <c r="J32" s="10"/>
      <c r="K32" s="33"/>
      <c r="L32" s="10"/>
      <c r="M32" s="34"/>
    </row>
    <row r="33" spans="1:13" ht="15.75">
      <c r="A33" s="35"/>
      <c r="B33" s="30"/>
      <c r="C33" s="30"/>
      <c r="D33" s="37"/>
      <c r="E33" s="30"/>
      <c r="F33" s="45"/>
      <c r="G33" s="45"/>
      <c r="H33" s="30"/>
      <c r="I33" s="46"/>
      <c r="J33" s="10"/>
      <c r="K33" s="33"/>
      <c r="L33" s="10"/>
      <c r="M33" s="34"/>
    </row>
    <row r="34" spans="1:13" ht="15.75">
      <c r="A34" s="35"/>
      <c r="B34" s="30"/>
      <c r="C34" s="30"/>
      <c r="D34" s="37"/>
      <c r="E34" s="30"/>
      <c r="F34" s="45"/>
      <c r="G34" s="45"/>
      <c r="H34" s="30"/>
      <c r="I34" s="46"/>
      <c r="J34" s="10"/>
      <c r="K34" s="33"/>
      <c r="L34" s="10"/>
      <c r="M34" s="34"/>
    </row>
    <row r="35" spans="1:13" ht="15.75">
      <c r="A35" s="35"/>
      <c r="B35" s="30"/>
      <c r="C35" s="30"/>
      <c r="D35" s="37"/>
      <c r="E35" s="30"/>
      <c r="F35" s="45"/>
      <c r="G35" s="45"/>
      <c r="H35" s="30"/>
      <c r="I35" s="46"/>
      <c r="J35" s="10"/>
      <c r="K35" s="33"/>
      <c r="L35" s="10"/>
      <c r="M35" s="34"/>
    </row>
    <row r="36" spans="1:13" ht="15.75">
      <c r="A36" s="35"/>
      <c r="B36" s="30"/>
      <c r="C36" s="30"/>
      <c r="D36" s="37"/>
      <c r="E36" s="30"/>
      <c r="F36" s="45"/>
      <c r="G36" s="45"/>
      <c r="H36" s="30"/>
      <c r="I36" s="46"/>
      <c r="J36" s="10"/>
      <c r="K36" s="33"/>
      <c r="L36" s="10"/>
      <c r="M36" s="34"/>
    </row>
    <row r="37" spans="1:13" ht="15.75">
      <c r="A37" s="35"/>
      <c r="B37" s="30"/>
      <c r="C37" s="30"/>
      <c r="D37" s="37"/>
      <c r="E37" s="30"/>
      <c r="F37" s="45"/>
      <c r="G37" s="45"/>
      <c r="H37" s="30"/>
      <c r="I37" s="46"/>
      <c r="J37" s="10"/>
      <c r="K37" s="33"/>
      <c r="L37" s="10"/>
      <c r="M37" s="34"/>
    </row>
    <row r="38" spans="1:13" ht="15.75">
      <c r="A38" s="35"/>
      <c r="B38" s="30"/>
      <c r="C38" s="30"/>
      <c r="D38" s="37"/>
      <c r="E38" s="30"/>
      <c r="F38" s="45"/>
      <c r="G38" s="45"/>
      <c r="H38" s="30"/>
      <c r="I38" s="46"/>
      <c r="J38" s="10"/>
      <c r="K38" s="33"/>
      <c r="L38" s="10"/>
      <c r="M38" s="34"/>
    </row>
    <row r="39" spans="1:13" ht="15.75">
      <c r="A39" s="35"/>
      <c r="B39" s="30"/>
      <c r="C39" s="30"/>
      <c r="D39" s="35"/>
      <c r="E39" s="30"/>
      <c r="F39" s="45"/>
      <c r="G39" s="45"/>
      <c r="H39" s="30"/>
      <c r="I39" s="46"/>
      <c r="J39" s="10"/>
      <c r="K39" s="33"/>
      <c r="L39" s="10"/>
      <c r="M39" s="34"/>
    </row>
    <row r="40" spans="1:13" ht="15.75">
      <c r="A40" s="35"/>
      <c r="B40" s="30"/>
      <c r="C40" s="30"/>
      <c r="D40" s="35"/>
      <c r="E40" s="30"/>
      <c r="F40" s="45"/>
      <c r="G40" s="45"/>
      <c r="H40" s="30"/>
      <c r="I40" s="46"/>
      <c r="J40" s="10"/>
      <c r="K40" s="33"/>
      <c r="L40" s="10"/>
      <c r="M40" s="34"/>
    </row>
    <row r="41" spans="1:13" ht="15.75">
      <c r="A41" s="35"/>
      <c r="B41" s="30"/>
      <c r="C41" s="30"/>
      <c r="D41" s="35"/>
      <c r="E41" s="30"/>
      <c r="F41" s="45"/>
      <c r="G41" s="45"/>
      <c r="H41" s="30"/>
      <c r="I41" s="47"/>
      <c r="J41" s="10"/>
      <c r="K41" s="33"/>
      <c r="L41" s="10"/>
      <c r="M41" s="34"/>
    </row>
    <row r="42" spans="1:13" ht="15.75">
      <c r="A42" s="35"/>
      <c r="B42" s="30"/>
      <c r="C42" s="30"/>
      <c r="D42" s="35"/>
      <c r="E42" s="30"/>
      <c r="F42" s="45"/>
      <c r="G42" s="45"/>
      <c r="H42" s="30"/>
      <c r="I42" s="47"/>
      <c r="J42" s="10"/>
      <c r="K42" s="33"/>
      <c r="L42" s="10"/>
      <c r="M42" s="34"/>
    </row>
    <row r="43" spans="1:13" ht="15.75">
      <c r="A43" s="29"/>
      <c r="B43" s="30"/>
      <c r="C43" s="30"/>
      <c r="D43" s="35"/>
      <c r="E43" s="30"/>
      <c r="F43" s="45"/>
      <c r="G43" s="45"/>
      <c r="H43" s="30"/>
      <c r="I43" s="47"/>
      <c r="J43" s="10"/>
      <c r="K43" s="33"/>
      <c r="L43" s="10"/>
      <c r="M43" s="34"/>
    </row>
    <row r="44" spans="1:13" ht="15.75">
      <c r="A44" s="29"/>
      <c r="B44" s="30"/>
      <c r="C44" s="30"/>
      <c r="D44" s="35"/>
      <c r="E44" s="30"/>
      <c r="F44" s="45"/>
      <c r="G44" s="45"/>
      <c r="H44" s="30"/>
      <c r="I44" s="47"/>
      <c r="J44" s="10"/>
      <c r="K44" s="33"/>
      <c r="L44" s="10"/>
      <c r="M44" s="34"/>
    </row>
    <row r="45" spans="1:13" ht="15.75">
      <c r="A45" s="29"/>
      <c r="B45" s="30"/>
      <c r="C45" s="30"/>
      <c r="D45" s="35"/>
      <c r="E45" s="30"/>
      <c r="F45" s="45"/>
      <c r="G45" s="45"/>
      <c r="H45" s="30"/>
      <c r="I45" s="47"/>
      <c r="J45" s="10"/>
      <c r="K45" s="33"/>
      <c r="L45" s="10"/>
      <c r="M45" s="34"/>
    </row>
    <row r="46" spans="1:13" ht="15.75">
      <c r="A46" s="29"/>
      <c r="B46" s="30"/>
      <c r="C46" s="30"/>
      <c r="D46" s="35"/>
      <c r="E46" s="30"/>
      <c r="F46" s="45"/>
      <c r="G46" s="45"/>
      <c r="H46" s="30"/>
      <c r="I46" s="47"/>
      <c r="J46" s="10"/>
      <c r="K46" s="48"/>
      <c r="L46" s="10"/>
      <c r="M46" s="34"/>
    </row>
    <row r="47" spans="1:13" ht="18">
      <c r="A47" s="29"/>
      <c r="B47" s="30"/>
      <c r="C47" s="30"/>
      <c r="D47" s="35"/>
      <c r="E47" s="30"/>
      <c r="F47" s="45"/>
      <c r="G47" s="45"/>
      <c r="H47" s="30"/>
      <c r="I47" s="49"/>
      <c r="J47" s="50"/>
      <c r="K47" s="33"/>
      <c r="L47" s="10"/>
      <c r="M47" s="51"/>
    </row>
    <row r="49" spans="1:13" ht="15" customHeight="1">
      <c r="A49" s="83"/>
      <c r="B49" s="83"/>
      <c r="C49" s="83"/>
      <c r="D49" s="84" t="s">
        <v>42</v>
      </c>
      <c r="E49" s="84"/>
      <c r="F49" s="84"/>
      <c r="G49" s="84"/>
      <c r="H49" s="84"/>
      <c r="I49" s="84"/>
      <c r="J49" s="84"/>
      <c r="K49" s="26" t="s">
        <v>1</v>
      </c>
      <c r="L49" s="85">
        <v>2007</v>
      </c>
      <c r="M49" s="85"/>
    </row>
    <row r="50" spans="1:13" ht="15.75">
      <c r="A50" s="83"/>
      <c r="B50" s="83"/>
      <c r="C50" s="83"/>
      <c r="D50" s="84"/>
      <c r="E50" s="84"/>
      <c r="F50" s="84"/>
      <c r="G50" s="84"/>
      <c r="H50" s="84"/>
      <c r="I50" s="84"/>
      <c r="J50" s="84"/>
      <c r="K50" s="27" t="s">
        <v>2</v>
      </c>
      <c r="L50" s="85" t="s">
        <v>24</v>
      </c>
      <c r="M50" s="85"/>
    </row>
    <row r="51" spans="1:13" ht="15" customHeight="1">
      <c r="A51" s="86" t="s">
        <v>4</v>
      </c>
      <c r="B51" s="86" t="s">
        <v>5</v>
      </c>
      <c r="C51" s="86" t="s">
        <v>6</v>
      </c>
      <c r="D51" s="86" t="s">
        <v>7</v>
      </c>
      <c r="E51" s="87" t="s">
        <v>8</v>
      </c>
      <c r="F51" s="87"/>
      <c r="G51" s="87"/>
      <c r="H51" s="87" t="s">
        <v>9</v>
      </c>
      <c r="I51" s="87"/>
      <c r="J51" s="87"/>
      <c r="K51" s="87" t="s">
        <v>10</v>
      </c>
      <c r="L51" s="87"/>
      <c r="M51" s="87"/>
    </row>
    <row r="52" spans="1:13" ht="30">
      <c r="A52" s="86"/>
      <c r="B52" s="86"/>
      <c r="C52" s="86"/>
      <c r="D52" s="86"/>
      <c r="E52" s="28" t="s">
        <v>11</v>
      </c>
      <c r="F52" s="28" t="s">
        <v>12</v>
      </c>
      <c r="G52" s="28" t="s">
        <v>13</v>
      </c>
      <c r="H52" s="28" t="s">
        <v>43</v>
      </c>
      <c r="I52" s="28" t="s">
        <v>44</v>
      </c>
      <c r="J52" s="28" t="s">
        <v>16</v>
      </c>
      <c r="K52" s="28" t="s">
        <v>44</v>
      </c>
      <c r="L52" s="28" t="s">
        <v>16</v>
      </c>
      <c r="M52" s="28" t="s">
        <v>19</v>
      </c>
    </row>
    <row r="53" spans="1:13" ht="15.75">
      <c r="A53" s="29"/>
      <c r="B53" s="30"/>
      <c r="C53" s="30"/>
      <c r="D53" s="31" t="s">
        <v>20</v>
      </c>
      <c r="E53" s="32"/>
      <c r="F53" s="10"/>
      <c r="G53" s="10"/>
      <c r="H53" s="32"/>
      <c r="I53" s="30"/>
      <c r="J53" s="10"/>
      <c r="K53" s="33"/>
      <c r="L53" s="10">
        <f aca="true" t="shared" si="0" ref="L53:L70">ROUNDDOWN(K53*M53,2)</f>
        <v>0</v>
      </c>
      <c r="M53" s="34"/>
    </row>
    <row r="54" spans="1:13" ht="18.75">
      <c r="A54" s="35"/>
      <c r="B54" s="36"/>
      <c r="C54" s="36"/>
      <c r="D54" s="52"/>
      <c r="E54" s="32"/>
      <c r="F54" s="38"/>
      <c r="G54" s="10"/>
      <c r="H54" s="30"/>
      <c r="I54" s="30"/>
      <c r="J54" s="10"/>
      <c r="K54" s="33">
        <f aca="true" t="shared" si="1" ref="K54:K70">K53-I54</f>
        <v>0</v>
      </c>
      <c r="L54" s="10">
        <f t="shared" si="0"/>
        <v>0</v>
      </c>
      <c r="M54" s="34"/>
    </row>
    <row r="55" spans="1:13" ht="18.75">
      <c r="A55" s="35"/>
      <c r="B55" s="39"/>
      <c r="C55" s="39"/>
      <c r="D55" s="52"/>
      <c r="E55" s="39"/>
      <c r="F55" s="40"/>
      <c r="G55" s="40"/>
      <c r="H55" s="30"/>
      <c r="I55" s="39"/>
      <c r="J55" s="10"/>
      <c r="K55" s="33">
        <f t="shared" si="1"/>
        <v>0</v>
      </c>
      <c r="L55" s="10">
        <f t="shared" si="0"/>
        <v>0</v>
      </c>
      <c r="M55" s="34"/>
    </row>
    <row r="56" spans="1:13" ht="18.75">
      <c r="A56" s="35"/>
      <c r="B56" s="39"/>
      <c r="C56" s="41"/>
      <c r="D56" s="52"/>
      <c r="E56" s="42"/>
      <c r="F56" s="40"/>
      <c r="G56" s="43"/>
      <c r="H56" s="39"/>
      <c r="I56" s="44"/>
      <c r="J56" s="10"/>
      <c r="K56" s="33">
        <f t="shared" si="1"/>
        <v>0</v>
      </c>
      <c r="L56" s="10">
        <f t="shared" si="0"/>
        <v>0</v>
      </c>
      <c r="M56" s="34"/>
    </row>
    <row r="57" spans="1:13" ht="18.75">
      <c r="A57" s="35"/>
      <c r="B57" s="30"/>
      <c r="C57" s="30"/>
      <c r="D57" s="52"/>
      <c r="E57" s="30"/>
      <c r="F57" s="45"/>
      <c r="G57" s="45"/>
      <c r="H57" s="30"/>
      <c r="I57" s="46"/>
      <c r="J57" s="10"/>
      <c r="K57" s="33">
        <f t="shared" si="1"/>
        <v>0</v>
      </c>
      <c r="L57" s="10">
        <f t="shared" si="0"/>
        <v>0</v>
      </c>
      <c r="M57" s="34"/>
    </row>
    <row r="58" spans="1:13" ht="18.75">
      <c r="A58" s="35"/>
      <c r="B58" s="30"/>
      <c r="C58" s="30"/>
      <c r="D58" s="52"/>
      <c r="E58" s="30"/>
      <c r="F58" s="45"/>
      <c r="G58" s="45"/>
      <c r="H58" s="30"/>
      <c r="I58" s="46"/>
      <c r="J58" s="10"/>
      <c r="K58" s="33">
        <f t="shared" si="1"/>
        <v>0</v>
      </c>
      <c r="L58" s="10">
        <f t="shared" si="0"/>
        <v>0</v>
      </c>
      <c r="M58" s="34"/>
    </row>
    <row r="59" spans="1:13" ht="15.75">
      <c r="A59" s="35"/>
      <c r="B59" s="30"/>
      <c r="C59" s="30"/>
      <c r="D59" s="37"/>
      <c r="E59" s="30"/>
      <c r="F59" s="45"/>
      <c r="G59" s="45"/>
      <c r="H59" s="30"/>
      <c r="I59" s="46"/>
      <c r="J59" s="10">
        <f aca="true" t="shared" si="2" ref="J59:J70">M59*I59</f>
        <v>0</v>
      </c>
      <c r="K59" s="33">
        <f t="shared" si="1"/>
        <v>0</v>
      </c>
      <c r="L59" s="10">
        <f t="shared" si="0"/>
        <v>0</v>
      </c>
      <c r="M59" s="34"/>
    </row>
    <row r="60" spans="1:13" ht="15.75">
      <c r="A60" s="35"/>
      <c r="B60" s="30"/>
      <c r="C60" s="30"/>
      <c r="D60" s="37"/>
      <c r="E60" s="30"/>
      <c r="F60" s="45"/>
      <c r="G60" s="45"/>
      <c r="H60" s="30"/>
      <c r="I60" s="46"/>
      <c r="J60" s="10">
        <f t="shared" si="2"/>
        <v>0</v>
      </c>
      <c r="K60" s="33">
        <f t="shared" si="1"/>
        <v>0</v>
      </c>
      <c r="L60" s="10">
        <f t="shared" si="0"/>
        <v>0</v>
      </c>
      <c r="M60" s="34"/>
    </row>
    <row r="61" spans="1:13" ht="15.75">
      <c r="A61" s="35"/>
      <c r="B61" s="30"/>
      <c r="C61" s="30"/>
      <c r="D61" s="37"/>
      <c r="E61" s="30"/>
      <c r="F61" s="45"/>
      <c r="G61" s="45"/>
      <c r="H61" s="30"/>
      <c r="I61" s="46"/>
      <c r="J61" s="10">
        <f t="shared" si="2"/>
        <v>0</v>
      </c>
      <c r="K61" s="33">
        <f t="shared" si="1"/>
        <v>0</v>
      </c>
      <c r="L61" s="10">
        <f t="shared" si="0"/>
        <v>0</v>
      </c>
      <c r="M61" s="34"/>
    </row>
    <row r="62" spans="1:13" ht="15.75">
      <c r="A62" s="35"/>
      <c r="B62" s="30"/>
      <c r="C62" s="30"/>
      <c r="D62" s="37"/>
      <c r="E62" s="30"/>
      <c r="F62" s="45"/>
      <c r="G62" s="45"/>
      <c r="H62" s="30"/>
      <c r="I62" s="46"/>
      <c r="J62" s="10">
        <f t="shared" si="2"/>
        <v>0</v>
      </c>
      <c r="K62" s="33">
        <f t="shared" si="1"/>
        <v>0</v>
      </c>
      <c r="L62" s="10">
        <f t="shared" si="0"/>
        <v>0</v>
      </c>
      <c r="M62" s="34"/>
    </row>
    <row r="63" spans="1:13" ht="15.75">
      <c r="A63" s="35"/>
      <c r="B63" s="30"/>
      <c r="C63" s="30"/>
      <c r="D63" s="35"/>
      <c r="E63" s="30"/>
      <c r="F63" s="45"/>
      <c r="G63" s="45"/>
      <c r="H63" s="30"/>
      <c r="I63" s="46"/>
      <c r="J63" s="10">
        <f t="shared" si="2"/>
        <v>0</v>
      </c>
      <c r="K63" s="33">
        <f t="shared" si="1"/>
        <v>0</v>
      </c>
      <c r="L63" s="10">
        <f t="shared" si="0"/>
        <v>0</v>
      </c>
      <c r="M63" s="34"/>
    </row>
    <row r="64" spans="1:13" ht="15.75">
      <c r="A64" s="35"/>
      <c r="B64" s="30"/>
      <c r="C64" s="30"/>
      <c r="D64" s="35"/>
      <c r="E64" s="30"/>
      <c r="F64" s="45"/>
      <c r="G64" s="45"/>
      <c r="H64" s="30"/>
      <c r="I64" s="46"/>
      <c r="J64" s="10">
        <f t="shared" si="2"/>
        <v>0</v>
      </c>
      <c r="K64" s="33">
        <f t="shared" si="1"/>
        <v>0</v>
      </c>
      <c r="L64" s="10">
        <f t="shared" si="0"/>
        <v>0</v>
      </c>
      <c r="M64" s="34"/>
    </row>
    <row r="65" spans="1:13" ht="15.75">
      <c r="A65" s="35"/>
      <c r="B65" s="30"/>
      <c r="C65" s="30"/>
      <c r="D65" s="35"/>
      <c r="E65" s="30"/>
      <c r="F65" s="45"/>
      <c r="G65" s="45"/>
      <c r="H65" s="30"/>
      <c r="I65" s="47"/>
      <c r="J65" s="10">
        <f t="shared" si="2"/>
        <v>0</v>
      </c>
      <c r="K65" s="33">
        <f t="shared" si="1"/>
        <v>0</v>
      </c>
      <c r="L65" s="10">
        <f t="shared" si="0"/>
        <v>0</v>
      </c>
      <c r="M65" s="34"/>
    </row>
    <row r="66" spans="1:13" ht="15.75">
      <c r="A66" s="35"/>
      <c r="B66" s="30"/>
      <c r="C66" s="30"/>
      <c r="D66" s="35"/>
      <c r="E66" s="30"/>
      <c r="F66" s="45"/>
      <c r="G66" s="45"/>
      <c r="H66" s="30"/>
      <c r="I66" s="47"/>
      <c r="J66" s="10">
        <f t="shared" si="2"/>
        <v>0</v>
      </c>
      <c r="K66" s="33">
        <f t="shared" si="1"/>
        <v>0</v>
      </c>
      <c r="L66" s="10">
        <f t="shared" si="0"/>
        <v>0</v>
      </c>
      <c r="M66" s="34"/>
    </row>
    <row r="67" spans="1:13" ht="15.75">
      <c r="A67" s="29"/>
      <c r="B67" s="30"/>
      <c r="C67" s="30"/>
      <c r="D67" s="35"/>
      <c r="E67" s="30"/>
      <c r="F67" s="45"/>
      <c r="G67" s="45"/>
      <c r="H67" s="30"/>
      <c r="I67" s="47"/>
      <c r="J67" s="10">
        <f t="shared" si="2"/>
        <v>0</v>
      </c>
      <c r="K67" s="33">
        <f t="shared" si="1"/>
        <v>0</v>
      </c>
      <c r="L67" s="10">
        <f t="shared" si="0"/>
        <v>0</v>
      </c>
      <c r="M67" s="34"/>
    </row>
    <row r="68" spans="1:13" ht="15.75">
      <c r="A68" s="29"/>
      <c r="B68" s="30"/>
      <c r="C68" s="30"/>
      <c r="D68" s="35"/>
      <c r="E68" s="30"/>
      <c r="F68" s="45"/>
      <c r="G68" s="45"/>
      <c r="H68" s="30"/>
      <c r="I68" s="47"/>
      <c r="J68" s="10">
        <f t="shared" si="2"/>
        <v>0</v>
      </c>
      <c r="K68" s="33">
        <f t="shared" si="1"/>
        <v>0</v>
      </c>
      <c r="L68" s="10">
        <f t="shared" si="0"/>
        <v>0</v>
      </c>
      <c r="M68" s="34"/>
    </row>
    <row r="69" spans="1:13" ht="15.75">
      <c r="A69" s="29"/>
      <c r="B69" s="30"/>
      <c r="C69" s="30"/>
      <c r="D69" s="35"/>
      <c r="E69" s="30"/>
      <c r="F69" s="45"/>
      <c r="G69" s="45"/>
      <c r="H69" s="30"/>
      <c r="I69" s="47"/>
      <c r="J69" s="10">
        <f t="shared" si="2"/>
        <v>0</v>
      </c>
      <c r="K69" s="33">
        <f t="shared" si="1"/>
        <v>0</v>
      </c>
      <c r="L69" s="10">
        <f t="shared" si="0"/>
        <v>0</v>
      </c>
      <c r="M69" s="34"/>
    </row>
    <row r="70" spans="1:13" ht="15.75">
      <c r="A70" s="29"/>
      <c r="B70" s="30"/>
      <c r="C70" s="30"/>
      <c r="D70" s="35"/>
      <c r="E70" s="30"/>
      <c r="F70" s="45"/>
      <c r="G70" s="45"/>
      <c r="H70" s="30"/>
      <c r="I70" s="47"/>
      <c r="J70" s="10">
        <f t="shared" si="2"/>
        <v>0</v>
      </c>
      <c r="K70" s="48">
        <f t="shared" si="1"/>
        <v>0</v>
      </c>
      <c r="L70" s="10">
        <f t="shared" si="0"/>
        <v>0</v>
      </c>
      <c r="M70" s="34"/>
    </row>
    <row r="71" spans="1:13" ht="18">
      <c r="A71" s="29"/>
      <c r="B71" s="30"/>
      <c r="C71" s="30"/>
      <c r="D71" s="35"/>
      <c r="E71" s="30"/>
      <c r="F71" s="45"/>
      <c r="G71" s="45"/>
      <c r="H71" s="30"/>
      <c r="I71" s="49">
        <f>SUM(I54:I70)</f>
        <v>0</v>
      </c>
      <c r="J71" s="50">
        <f>SUM(J54:J70)</f>
        <v>0</v>
      </c>
      <c r="K71" s="33"/>
      <c r="L71" s="10"/>
      <c r="M71" s="51"/>
    </row>
    <row r="73" spans="1:13" ht="15" customHeight="1">
      <c r="A73" s="83"/>
      <c r="B73" s="83"/>
      <c r="C73" s="83"/>
      <c r="D73" s="84" t="s">
        <v>42</v>
      </c>
      <c r="E73" s="84"/>
      <c r="F73" s="84"/>
      <c r="G73" s="84"/>
      <c r="H73" s="84"/>
      <c r="I73" s="84"/>
      <c r="J73" s="84"/>
      <c r="K73" s="26" t="s">
        <v>1</v>
      </c>
      <c r="L73" s="85">
        <v>2007</v>
      </c>
      <c r="M73" s="85"/>
    </row>
    <row r="74" spans="1:13" ht="15.75">
      <c r="A74" s="83"/>
      <c r="B74" s="83"/>
      <c r="C74" s="83"/>
      <c r="D74" s="84"/>
      <c r="E74" s="84"/>
      <c r="F74" s="84"/>
      <c r="G74" s="84"/>
      <c r="H74" s="84"/>
      <c r="I74" s="84"/>
      <c r="J74" s="84"/>
      <c r="K74" s="27" t="s">
        <v>2</v>
      </c>
      <c r="L74" s="85" t="s">
        <v>25</v>
      </c>
      <c r="M74" s="85"/>
    </row>
    <row r="75" spans="1:13" ht="15" customHeight="1">
      <c r="A75" s="86" t="s">
        <v>4</v>
      </c>
      <c r="B75" s="86" t="s">
        <v>5</v>
      </c>
      <c r="C75" s="86" t="s">
        <v>6</v>
      </c>
      <c r="D75" s="86" t="s">
        <v>7</v>
      </c>
      <c r="E75" s="87" t="s">
        <v>8</v>
      </c>
      <c r="F75" s="87"/>
      <c r="G75" s="87"/>
      <c r="H75" s="87" t="s">
        <v>9</v>
      </c>
      <c r="I75" s="87"/>
      <c r="J75" s="87"/>
      <c r="K75" s="87" t="s">
        <v>10</v>
      </c>
      <c r="L75" s="87"/>
      <c r="M75" s="87"/>
    </row>
    <row r="76" spans="1:13" ht="30">
      <c r="A76" s="86"/>
      <c r="B76" s="86"/>
      <c r="C76" s="86"/>
      <c r="D76" s="86"/>
      <c r="E76" s="28" t="s">
        <v>11</v>
      </c>
      <c r="F76" s="28" t="s">
        <v>12</v>
      </c>
      <c r="G76" s="28" t="s">
        <v>13</v>
      </c>
      <c r="H76" s="28" t="s">
        <v>43</v>
      </c>
      <c r="I76" s="28" t="s">
        <v>44</v>
      </c>
      <c r="J76" s="28" t="s">
        <v>16</v>
      </c>
      <c r="K76" s="28" t="s">
        <v>44</v>
      </c>
      <c r="L76" s="28" t="s">
        <v>16</v>
      </c>
      <c r="M76" s="28" t="s">
        <v>19</v>
      </c>
    </row>
    <row r="77" spans="1:13" ht="15.75">
      <c r="A77" s="29"/>
      <c r="B77" s="30"/>
      <c r="C77" s="30"/>
      <c r="D77" s="31" t="s">
        <v>20</v>
      </c>
      <c r="E77" s="32"/>
      <c r="F77" s="10"/>
      <c r="G77" s="10"/>
      <c r="H77" s="32"/>
      <c r="I77" s="30"/>
      <c r="J77" s="10"/>
      <c r="K77" s="33"/>
      <c r="L77" s="10">
        <f aca="true" t="shared" si="3" ref="L77:L94">ROUNDDOWN(K77*M77,2)</f>
        <v>0</v>
      </c>
      <c r="M77" s="34"/>
    </row>
    <row r="78" spans="1:13" ht="18.75">
      <c r="A78" s="35"/>
      <c r="B78" s="36"/>
      <c r="C78" s="36"/>
      <c r="D78" s="52"/>
      <c r="E78" s="32"/>
      <c r="F78" s="38"/>
      <c r="G78" s="10"/>
      <c r="H78" s="30"/>
      <c r="I78" s="30"/>
      <c r="J78" s="10"/>
      <c r="K78" s="33">
        <f aca="true" t="shared" si="4" ref="K78:K94">K77-I78</f>
        <v>0</v>
      </c>
      <c r="L78" s="10">
        <f t="shared" si="3"/>
        <v>0</v>
      </c>
      <c r="M78" s="34"/>
    </row>
    <row r="79" spans="1:13" ht="18.75">
      <c r="A79" s="35"/>
      <c r="B79" s="39"/>
      <c r="C79" s="39"/>
      <c r="D79" s="52"/>
      <c r="E79" s="39"/>
      <c r="F79" s="40"/>
      <c r="G79" s="40"/>
      <c r="H79" s="30"/>
      <c r="I79" s="39"/>
      <c r="J79" s="10"/>
      <c r="K79" s="33">
        <f t="shared" si="4"/>
        <v>0</v>
      </c>
      <c r="L79" s="10">
        <f t="shared" si="3"/>
        <v>0</v>
      </c>
      <c r="M79" s="34"/>
    </row>
    <row r="80" spans="1:13" ht="18.75">
      <c r="A80" s="35"/>
      <c r="B80" s="39"/>
      <c r="C80" s="41"/>
      <c r="D80" s="52"/>
      <c r="E80" s="42"/>
      <c r="F80" s="40"/>
      <c r="G80" s="43"/>
      <c r="H80" s="39"/>
      <c r="I80" s="44"/>
      <c r="J80" s="10"/>
      <c r="K80" s="33">
        <f t="shared" si="4"/>
        <v>0</v>
      </c>
      <c r="L80" s="10">
        <f t="shared" si="3"/>
        <v>0</v>
      </c>
      <c r="M80" s="34"/>
    </row>
    <row r="81" spans="1:13" ht="18.75">
      <c r="A81" s="35"/>
      <c r="B81" s="30"/>
      <c r="C81" s="30"/>
      <c r="D81" s="52"/>
      <c r="E81" s="30"/>
      <c r="F81" s="45"/>
      <c r="G81" s="45"/>
      <c r="H81" s="30"/>
      <c r="I81" s="46"/>
      <c r="J81" s="10"/>
      <c r="K81" s="33">
        <f t="shared" si="4"/>
        <v>0</v>
      </c>
      <c r="L81" s="10">
        <f t="shared" si="3"/>
        <v>0</v>
      </c>
      <c r="M81" s="34"/>
    </row>
    <row r="82" spans="1:13" ht="18.75">
      <c r="A82" s="35"/>
      <c r="B82" s="30"/>
      <c r="C82" s="30"/>
      <c r="D82" s="52"/>
      <c r="E82" s="30"/>
      <c r="F82" s="45"/>
      <c r="G82" s="45"/>
      <c r="H82" s="30"/>
      <c r="I82" s="46"/>
      <c r="J82" s="10">
        <f aca="true" t="shared" si="5" ref="J82:J94">M82*I82</f>
        <v>0</v>
      </c>
      <c r="K82" s="33">
        <f t="shared" si="4"/>
        <v>0</v>
      </c>
      <c r="L82" s="10">
        <f t="shared" si="3"/>
        <v>0</v>
      </c>
      <c r="M82" s="34"/>
    </row>
    <row r="83" spans="1:13" ht="15.75">
      <c r="A83" s="35"/>
      <c r="B83" s="30"/>
      <c r="C83" s="30"/>
      <c r="D83" s="37"/>
      <c r="E83" s="30"/>
      <c r="F83" s="45"/>
      <c r="G83" s="45"/>
      <c r="H83" s="30"/>
      <c r="I83" s="46"/>
      <c r="J83" s="10">
        <f t="shared" si="5"/>
        <v>0</v>
      </c>
      <c r="K83" s="33">
        <f t="shared" si="4"/>
        <v>0</v>
      </c>
      <c r="L83" s="10">
        <f t="shared" si="3"/>
        <v>0</v>
      </c>
      <c r="M83" s="34"/>
    </row>
    <row r="84" spans="1:13" ht="15.75">
      <c r="A84" s="35"/>
      <c r="B84" s="30"/>
      <c r="C84" s="30"/>
      <c r="D84" s="37"/>
      <c r="E84" s="30"/>
      <c r="F84" s="45"/>
      <c r="G84" s="45"/>
      <c r="H84" s="30"/>
      <c r="I84" s="46"/>
      <c r="J84" s="10">
        <f t="shared" si="5"/>
        <v>0</v>
      </c>
      <c r="K84" s="33">
        <f t="shared" si="4"/>
        <v>0</v>
      </c>
      <c r="L84" s="10">
        <f t="shared" si="3"/>
        <v>0</v>
      </c>
      <c r="M84" s="34"/>
    </row>
    <row r="85" spans="1:13" ht="15.75">
      <c r="A85" s="35"/>
      <c r="B85" s="30"/>
      <c r="C85" s="30"/>
      <c r="D85" s="37"/>
      <c r="E85" s="30"/>
      <c r="F85" s="45"/>
      <c r="G85" s="45"/>
      <c r="H85" s="30"/>
      <c r="I85" s="46"/>
      <c r="J85" s="10">
        <f t="shared" si="5"/>
        <v>0</v>
      </c>
      <c r="K85" s="33">
        <f t="shared" si="4"/>
        <v>0</v>
      </c>
      <c r="L85" s="10">
        <f t="shared" si="3"/>
        <v>0</v>
      </c>
      <c r="M85" s="34"/>
    </row>
    <row r="86" spans="1:13" ht="15.75">
      <c r="A86" s="35"/>
      <c r="B86" s="30"/>
      <c r="C86" s="30"/>
      <c r="D86" s="37"/>
      <c r="E86" s="30"/>
      <c r="F86" s="45"/>
      <c r="G86" s="45"/>
      <c r="H86" s="30"/>
      <c r="I86" s="46"/>
      <c r="J86" s="10">
        <f t="shared" si="5"/>
        <v>0</v>
      </c>
      <c r="K86" s="33">
        <f t="shared" si="4"/>
        <v>0</v>
      </c>
      <c r="L86" s="10">
        <f t="shared" si="3"/>
        <v>0</v>
      </c>
      <c r="M86" s="34"/>
    </row>
    <row r="87" spans="1:13" ht="15.75">
      <c r="A87" s="35"/>
      <c r="B87" s="30"/>
      <c r="C87" s="30"/>
      <c r="D87" s="35"/>
      <c r="E87" s="30"/>
      <c r="F87" s="45"/>
      <c r="G87" s="45"/>
      <c r="H87" s="30"/>
      <c r="I87" s="46"/>
      <c r="J87" s="10">
        <f t="shared" si="5"/>
        <v>0</v>
      </c>
      <c r="K87" s="33">
        <f t="shared" si="4"/>
        <v>0</v>
      </c>
      <c r="L87" s="10">
        <f t="shared" si="3"/>
        <v>0</v>
      </c>
      <c r="M87" s="34"/>
    </row>
    <row r="88" spans="1:13" ht="15.75">
      <c r="A88" s="35"/>
      <c r="B88" s="30"/>
      <c r="C88" s="30"/>
      <c r="D88" s="35"/>
      <c r="E88" s="30"/>
      <c r="F88" s="45"/>
      <c r="G88" s="45"/>
      <c r="H88" s="30"/>
      <c r="I88" s="46"/>
      <c r="J88" s="10">
        <f t="shared" si="5"/>
        <v>0</v>
      </c>
      <c r="K88" s="33">
        <f t="shared" si="4"/>
        <v>0</v>
      </c>
      <c r="L88" s="10">
        <f t="shared" si="3"/>
        <v>0</v>
      </c>
      <c r="M88" s="34"/>
    </row>
    <row r="89" spans="1:13" ht="15.75">
      <c r="A89" s="35"/>
      <c r="B89" s="30"/>
      <c r="C89" s="30"/>
      <c r="D89" s="35"/>
      <c r="E89" s="30"/>
      <c r="F89" s="45"/>
      <c r="G89" s="45"/>
      <c r="H89" s="30"/>
      <c r="I89" s="47"/>
      <c r="J89" s="10">
        <f t="shared" si="5"/>
        <v>0</v>
      </c>
      <c r="K89" s="33">
        <f t="shared" si="4"/>
        <v>0</v>
      </c>
      <c r="L89" s="10">
        <f t="shared" si="3"/>
        <v>0</v>
      </c>
      <c r="M89" s="34"/>
    </row>
    <row r="90" spans="1:13" ht="15.75">
      <c r="A90" s="35"/>
      <c r="B90" s="30"/>
      <c r="C90" s="30"/>
      <c r="D90" s="35"/>
      <c r="E90" s="30"/>
      <c r="F90" s="45"/>
      <c r="G90" s="45"/>
      <c r="H90" s="30"/>
      <c r="I90" s="47"/>
      <c r="J90" s="10">
        <f t="shared" si="5"/>
        <v>0</v>
      </c>
      <c r="K90" s="33">
        <f t="shared" si="4"/>
        <v>0</v>
      </c>
      <c r="L90" s="10">
        <f t="shared" si="3"/>
        <v>0</v>
      </c>
      <c r="M90" s="34"/>
    </row>
    <row r="91" spans="1:13" ht="15.75">
      <c r="A91" s="29"/>
      <c r="B91" s="30"/>
      <c r="C91" s="30"/>
      <c r="D91" s="35"/>
      <c r="E91" s="30"/>
      <c r="F91" s="45"/>
      <c r="G91" s="45"/>
      <c r="H91" s="30"/>
      <c r="I91" s="47"/>
      <c r="J91" s="10">
        <f t="shared" si="5"/>
        <v>0</v>
      </c>
      <c r="K91" s="33">
        <f t="shared" si="4"/>
        <v>0</v>
      </c>
      <c r="L91" s="10">
        <f t="shared" si="3"/>
        <v>0</v>
      </c>
      <c r="M91" s="34"/>
    </row>
    <row r="92" spans="1:13" ht="15.75">
      <c r="A92" s="29"/>
      <c r="B92" s="30"/>
      <c r="C92" s="30"/>
      <c r="D92" s="35"/>
      <c r="E92" s="30"/>
      <c r="F92" s="45"/>
      <c r="G92" s="45"/>
      <c r="H92" s="30"/>
      <c r="I92" s="47"/>
      <c r="J92" s="10">
        <f t="shared" si="5"/>
        <v>0</v>
      </c>
      <c r="K92" s="33">
        <f t="shared" si="4"/>
        <v>0</v>
      </c>
      <c r="L92" s="10">
        <f t="shared" si="3"/>
        <v>0</v>
      </c>
      <c r="M92" s="34"/>
    </row>
    <row r="93" spans="1:13" ht="15.75">
      <c r="A93" s="29"/>
      <c r="B93" s="30"/>
      <c r="C93" s="30"/>
      <c r="D93" s="35"/>
      <c r="E93" s="30"/>
      <c r="F93" s="45"/>
      <c r="G93" s="45"/>
      <c r="H93" s="30"/>
      <c r="I93" s="47"/>
      <c r="J93" s="10">
        <f t="shared" si="5"/>
        <v>0</v>
      </c>
      <c r="K93" s="33">
        <f t="shared" si="4"/>
        <v>0</v>
      </c>
      <c r="L93" s="10">
        <f t="shared" si="3"/>
        <v>0</v>
      </c>
      <c r="M93" s="34"/>
    </row>
    <row r="94" spans="1:13" ht="15.75">
      <c r="A94" s="29"/>
      <c r="B94" s="30"/>
      <c r="C94" s="30"/>
      <c r="D94" s="35"/>
      <c r="E94" s="30"/>
      <c r="F94" s="45"/>
      <c r="G94" s="45"/>
      <c r="H94" s="30"/>
      <c r="I94" s="47"/>
      <c r="J94" s="10">
        <f t="shared" si="5"/>
        <v>0</v>
      </c>
      <c r="K94" s="48">
        <f t="shared" si="4"/>
        <v>0</v>
      </c>
      <c r="L94" s="10">
        <f t="shared" si="3"/>
        <v>0</v>
      </c>
      <c r="M94" s="34"/>
    </row>
    <row r="95" spans="1:13" ht="18">
      <c r="A95" s="29"/>
      <c r="B95" s="30"/>
      <c r="C95" s="30"/>
      <c r="D95" s="35"/>
      <c r="E95" s="30"/>
      <c r="F95" s="45"/>
      <c r="G95" s="45"/>
      <c r="H95" s="30"/>
      <c r="I95" s="49">
        <f>SUM(I78:I94)</f>
        <v>0</v>
      </c>
      <c r="J95" s="50">
        <f>SUM(J78:J94)</f>
        <v>0</v>
      </c>
      <c r="K95" s="33"/>
      <c r="L95" s="10"/>
      <c r="M95" s="51"/>
    </row>
    <row r="97" spans="1:13" ht="15" customHeight="1">
      <c r="A97" s="83"/>
      <c r="B97" s="83"/>
      <c r="C97" s="83"/>
      <c r="D97" s="84" t="s">
        <v>42</v>
      </c>
      <c r="E97" s="84"/>
      <c r="F97" s="84"/>
      <c r="G97" s="84"/>
      <c r="H97" s="84"/>
      <c r="I97" s="84"/>
      <c r="J97" s="84"/>
      <c r="K97" s="26" t="s">
        <v>1</v>
      </c>
      <c r="L97" s="85">
        <v>2007</v>
      </c>
      <c r="M97" s="85"/>
    </row>
    <row r="98" spans="1:13" ht="15.75">
      <c r="A98" s="83"/>
      <c r="B98" s="83"/>
      <c r="C98" s="83"/>
      <c r="D98" s="84"/>
      <c r="E98" s="84"/>
      <c r="F98" s="84"/>
      <c r="G98" s="84"/>
      <c r="H98" s="84"/>
      <c r="I98" s="84"/>
      <c r="J98" s="84"/>
      <c r="K98" s="27" t="s">
        <v>2</v>
      </c>
      <c r="L98" s="85" t="s">
        <v>27</v>
      </c>
      <c r="M98" s="85"/>
    </row>
    <row r="99" spans="1:13" ht="15" customHeight="1">
      <c r="A99" s="86" t="s">
        <v>4</v>
      </c>
      <c r="B99" s="86" t="s">
        <v>5</v>
      </c>
      <c r="C99" s="86" t="s">
        <v>6</v>
      </c>
      <c r="D99" s="86" t="s">
        <v>7</v>
      </c>
      <c r="E99" s="87" t="s">
        <v>8</v>
      </c>
      <c r="F99" s="87"/>
      <c r="G99" s="87"/>
      <c r="H99" s="87" t="s">
        <v>9</v>
      </c>
      <c r="I99" s="87"/>
      <c r="J99" s="87"/>
      <c r="K99" s="87" t="s">
        <v>10</v>
      </c>
      <c r="L99" s="87"/>
      <c r="M99" s="87"/>
    </row>
    <row r="100" spans="1:13" ht="30">
      <c r="A100" s="86"/>
      <c r="B100" s="86"/>
      <c r="C100" s="86"/>
      <c r="D100" s="86"/>
      <c r="E100" s="28" t="s">
        <v>11</v>
      </c>
      <c r="F100" s="28" t="s">
        <v>12</v>
      </c>
      <c r="G100" s="28" t="s">
        <v>13</v>
      </c>
      <c r="H100" s="28" t="s">
        <v>43</v>
      </c>
      <c r="I100" s="28" t="s">
        <v>44</v>
      </c>
      <c r="J100" s="28" t="s">
        <v>16</v>
      </c>
      <c r="K100" s="28" t="s">
        <v>44</v>
      </c>
      <c r="L100" s="28" t="s">
        <v>16</v>
      </c>
      <c r="M100" s="28" t="s">
        <v>19</v>
      </c>
    </row>
    <row r="101" spans="1:13" ht="15.75">
      <c r="A101" s="29"/>
      <c r="B101" s="30"/>
      <c r="C101" s="30"/>
      <c r="D101" s="31" t="s">
        <v>20</v>
      </c>
      <c r="E101" s="32"/>
      <c r="F101" s="10"/>
      <c r="G101" s="10"/>
      <c r="H101" s="32"/>
      <c r="I101" s="30"/>
      <c r="J101" s="10"/>
      <c r="K101" s="33">
        <v>342.21</v>
      </c>
      <c r="L101" s="10">
        <f aca="true" t="shared" si="6" ref="L101:L118">ROUNDDOWN(K101*M101,2)</f>
        <v>680.95</v>
      </c>
      <c r="M101" s="34">
        <f aca="true" t="shared" si="7" ref="M101:M118">1994.27/1002.21</f>
        <v>1.989872382035701</v>
      </c>
    </row>
    <row r="102" spans="1:13" ht="18.75">
      <c r="A102" s="35"/>
      <c r="B102" s="36"/>
      <c r="C102" s="36"/>
      <c r="D102" s="52"/>
      <c r="E102" s="32"/>
      <c r="F102" s="38"/>
      <c r="G102" s="10"/>
      <c r="H102" s="30">
        <v>1447</v>
      </c>
      <c r="I102" s="30">
        <v>60</v>
      </c>
      <c r="J102" s="10">
        <f aca="true" t="shared" si="8" ref="J102:J118">M102*I102</f>
        <v>119.39234292214206</v>
      </c>
      <c r="K102" s="33">
        <f aca="true" t="shared" si="9" ref="K102:K118">K101-I102</f>
        <v>282.21</v>
      </c>
      <c r="L102" s="10">
        <f t="shared" si="6"/>
        <v>561.56</v>
      </c>
      <c r="M102" s="34">
        <f t="shared" si="7"/>
        <v>1.989872382035701</v>
      </c>
    </row>
    <row r="103" spans="1:13" ht="18.75">
      <c r="A103" s="35"/>
      <c r="B103" s="39"/>
      <c r="C103" s="39"/>
      <c r="D103" s="52"/>
      <c r="E103" s="39"/>
      <c r="F103" s="40"/>
      <c r="G103" s="40"/>
      <c r="H103" s="30">
        <v>1450</v>
      </c>
      <c r="I103" s="39">
        <v>60</v>
      </c>
      <c r="J103" s="10">
        <f t="shared" si="8"/>
        <v>119.39234292214206</v>
      </c>
      <c r="K103" s="33">
        <f t="shared" si="9"/>
        <v>222.20999999999998</v>
      </c>
      <c r="L103" s="10">
        <f t="shared" si="6"/>
        <v>442.16</v>
      </c>
      <c r="M103" s="34">
        <f t="shared" si="7"/>
        <v>1.989872382035701</v>
      </c>
    </row>
    <row r="104" spans="1:13" ht="18.75">
      <c r="A104" s="35"/>
      <c r="B104" s="39"/>
      <c r="C104" s="41"/>
      <c r="D104" s="52"/>
      <c r="E104" s="42"/>
      <c r="F104" s="40"/>
      <c r="G104" s="43"/>
      <c r="H104" s="39">
        <v>1701</v>
      </c>
      <c r="I104" s="44">
        <v>30</v>
      </c>
      <c r="J104" s="10">
        <f t="shared" si="8"/>
        <v>59.69617146107103</v>
      </c>
      <c r="K104" s="33">
        <f t="shared" si="9"/>
        <v>192.20999999999998</v>
      </c>
      <c r="L104" s="10">
        <f t="shared" si="6"/>
        <v>382.47</v>
      </c>
      <c r="M104" s="34">
        <f t="shared" si="7"/>
        <v>1.989872382035701</v>
      </c>
    </row>
    <row r="105" spans="1:13" ht="18.75">
      <c r="A105" s="35"/>
      <c r="B105" s="30"/>
      <c r="C105" s="30"/>
      <c r="D105" s="52"/>
      <c r="E105" s="30"/>
      <c r="F105" s="45"/>
      <c r="G105" s="45"/>
      <c r="H105" s="30">
        <v>1702</v>
      </c>
      <c r="I105" s="46">
        <v>60</v>
      </c>
      <c r="J105" s="10">
        <f t="shared" si="8"/>
        <v>119.39234292214206</v>
      </c>
      <c r="K105" s="33">
        <f t="shared" si="9"/>
        <v>132.20999999999998</v>
      </c>
      <c r="L105" s="10">
        <f t="shared" si="6"/>
        <v>263.08</v>
      </c>
      <c r="M105" s="34">
        <f t="shared" si="7"/>
        <v>1.989872382035701</v>
      </c>
    </row>
    <row r="106" spans="1:13" ht="18.75">
      <c r="A106" s="35"/>
      <c r="B106" s="30"/>
      <c r="C106" s="30"/>
      <c r="D106" s="52"/>
      <c r="E106" s="30"/>
      <c r="F106" s="45"/>
      <c r="G106" s="45"/>
      <c r="H106" s="30">
        <v>1705</v>
      </c>
      <c r="I106" s="46">
        <v>60</v>
      </c>
      <c r="J106" s="10">
        <f t="shared" si="8"/>
        <v>119.39234292214206</v>
      </c>
      <c r="K106" s="33">
        <f t="shared" si="9"/>
        <v>72.20999999999998</v>
      </c>
      <c r="L106" s="10">
        <f t="shared" si="6"/>
        <v>143.68</v>
      </c>
      <c r="M106" s="34">
        <f t="shared" si="7"/>
        <v>1.989872382035701</v>
      </c>
    </row>
    <row r="107" spans="1:13" ht="15.75">
      <c r="A107" s="35"/>
      <c r="B107" s="30"/>
      <c r="C107" s="30"/>
      <c r="D107" s="37"/>
      <c r="E107" s="30"/>
      <c r="F107" s="45"/>
      <c r="G107" s="45"/>
      <c r="H107" s="30"/>
      <c r="I107" s="46"/>
      <c r="J107" s="10">
        <f t="shared" si="8"/>
        <v>0</v>
      </c>
      <c r="K107" s="33">
        <f t="shared" si="9"/>
        <v>72.20999999999998</v>
      </c>
      <c r="L107" s="10">
        <f t="shared" si="6"/>
        <v>143.68</v>
      </c>
      <c r="M107" s="34">
        <f t="shared" si="7"/>
        <v>1.989872382035701</v>
      </c>
    </row>
    <row r="108" spans="1:13" ht="15.75">
      <c r="A108" s="35"/>
      <c r="B108" s="30"/>
      <c r="C108" s="30"/>
      <c r="D108" s="37"/>
      <c r="E108" s="30"/>
      <c r="F108" s="45"/>
      <c r="G108" s="45"/>
      <c r="H108" s="30"/>
      <c r="I108" s="46"/>
      <c r="J108" s="10">
        <f t="shared" si="8"/>
        <v>0</v>
      </c>
      <c r="K108" s="33">
        <f t="shared" si="9"/>
        <v>72.20999999999998</v>
      </c>
      <c r="L108" s="10">
        <f t="shared" si="6"/>
        <v>143.68</v>
      </c>
      <c r="M108" s="34">
        <f t="shared" si="7"/>
        <v>1.989872382035701</v>
      </c>
    </row>
    <row r="109" spans="1:13" ht="15.75">
      <c r="A109" s="35"/>
      <c r="B109" s="30"/>
      <c r="C109" s="30"/>
      <c r="D109" s="37"/>
      <c r="E109" s="30"/>
      <c r="F109" s="45"/>
      <c r="G109" s="45"/>
      <c r="H109" s="30"/>
      <c r="I109" s="46"/>
      <c r="J109" s="10">
        <f t="shared" si="8"/>
        <v>0</v>
      </c>
      <c r="K109" s="33">
        <f t="shared" si="9"/>
        <v>72.20999999999998</v>
      </c>
      <c r="L109" s="10">
        <f t="shared" si="6"/>
        <v>143.68</v>
      </c>
      <c r="M109" s="34">
        <f t="shared" si="7"/>
        <v>1.989872382035701</v>
      </c>
    </row>
    <row r="110" spans="1:13" ht="15.75">
      <c r="A110" s="35"/>
      <c r="B110" s="30"/>
      <c r="C110" s="30"/>
      <c r="D110" s="37"/>
      <c r="E110" s="30"/>
      <c r="F110" s="45"/>
      <c r="G110" s="45"/>
      <c r="H110" s="30"/>
      <c r="I110" s="46"/>
      <c r="J110" s="10">
        <f t="shared" si="8"/>
        <v>0</v>
      </c>
      <c r="K110" s="33">
        <f t="shared" si="9"/>
        <v>72.20999999999998</v>
      </c>
      <c r="L110" s="10">
        <f t="shared" si="6"/>
        <v>143.68</v>
      </c>
      <c r="M110" s="34">
        <f t="shared" si="7"/>
        <v>1.989872382035701</v>
      </c>
    </row>
    <row r="111" spans="1:13" ht="15.75">
      <c r="A111" s="35"/>
      <c r="B111" s="30"/>
      <c r="C111" s="30"/>
      <c r="D111" s="35"/>
      <c r="E111" s="30"/>
      <c r="F111" s="45"/>
      <c r="G111" s="45"/>
      <c r="H111" s="30"/>
      <c r="I111" s="46"/>
      <c r="J111" s="10">
        <f t="shared" si="8"/>
        <v>0</v>
      </c>
      <c r="K111" s="33">
        <f t="shared" si="9"/>
        <v>72.20999999999998</v>
      </c>
      <c r="L111" s="10">
        <f t="shared" si="6"/>
        <v>143.68</v>
      </c>
      <c r="M111" s="34">
        <f t="shared" si="7"/>
        <v>1.989872382035701</v>
      </c>
    </row>
    <row r="112" spans="1:13" ht="15.75">
      <c r="A112" s="35"/>
      <c r="B112" s="30"/>
      <c r="C112" s="30"/>
      <c r="D112" s="35"/>
      <c r="E112" s="30"/>
      <c r="F112" s="45"/>
      <c r="G112" s="45"/>
      <c r="H112" s="30"/>
      <c r="I112" s="46"/>
      <c r="J112" s="10">
        <f t="shared" si="8"/>
        <v>0</v>
      </c>
      <c r="K112" s="33">
        <f t="shared" si="9"/>
        <v>72.20999999999998</v>
      </c>
      <c r="L112" s="10">
        <f t="shared" si="6"/>
        <v>143.68</v>
      </c>
      <c r="M112" s="34">
        <f t="shared" si="7"/>
        <v>1.989872382035701</v>
      </c>
    </row>
    <row r="113" spans="1:13" ht="15.75">
      <c r="A113" s="35"/>
      <c r="B113" s="30"/>
      <c r="C113" s="30"/>
      <c r="D113" s="35"/>
      <c r="E113" s="30"/>
      <c r="F113" s="45"/>
      <c r="G113" s="45"/>
      <c r="H113" s="30"/>
      <c r="I113" s="47"/>
      <c r="J113" s="10">
        <f t="shared" si="8"/>
        <v>0</v>
      </c>
      <c r="K113" s="33">
        <f t="shared" si="9"/>
        <v>72.20999999999998</v>
      </c>
      <c r="L113" s="10">
        <f t="shared" si="6"/>
        <v>143.68</v>
      </c>
      <c r="M113" s="34">
        <f t="shared" si="7"/>
        <v>1.989872382035701</v>
      </c>
    </row>
    <row r="114" spans="1:13" ht="15.75">
      <c r="A114" s="35"/>
      <c r="B114" s="30"/>
      <c r="C114" s="30"/>
      <c r="D114" s="35"/>
      <c r="E114" s="30"/>
      <c r="F114" s="45"/>
      <c r="G114" s="45"/>
      <c r="H114" s="30"/>
      <c r="I114" s="47"/>
      <c r="J114" s="10">
        <f t="shared" si="8"/>
        <v>0</v>
      </c>
      <c r="K114" s="33">
        <f t="shared" si="9"/>
        <v>72.20999999999998</v>
      </c>
      <c r="L114" s="10">
        <f t="shared" si="6"/>
        <v>143.68</v>
      </c>
      <c r="M114" s="34">
        <f t="shared" si="7"/>
        <v>1.989872382035701</v>
      </c>
    </row>
    <row r="115" spans="1:13" ht="15.75">
      <c r="A115" s="29"/>
      <c r="B115" s="30"/>
      <c r="C115" s="30"/>
      <c r="D115" s="35"/>
      <c r="E115" s="30"/>
      <c r="F115" s="45"/>
      <c r="G115" s="45"/>
      <c r="H115" s="30"/>
      <c r="I115" s="47"/>
      <c r="J115" s="10">
        <f t="shared" si="8"/>
        <v>0</v>
      </c>
      <c r="K115" s="33">
        <f t="shared" si="9"/>
        <v>72.20999999999998</v>
      </c>
      <c r="L115" s="10">
        <f t="shared" si="6"/>
        <v>143.68</v>
      </c>
      <c r="M115" s="34">
        <f t="shared" si="7"/>
        <v>1.989872382035701</v>
      </c>
    </row>
    <row r="116" spans="1:13" ht="15.75">
      <c r="A116" s="29"/>
      <c r="B116" s="30"/>
      <c r="C116" s="30"/>
      <c r="D116" s="35"/>
      <c r="E116" s="30"/>
      <c r="F116" s="45"/>
      <c r="G116" s="45"/>
      <c r="H116" s="30"/>
      <c r="I116" s="47"/>
      <c r="J116" s="10">
        <f t="shared" si="8"/>
        <v>0</v>
      </c>
      <c r="K116" s="33">
        <f t="shared" si="9"/>
        <v>72.20999999999998</v>
      </c>
      <c r="L116" s="10">
        <f t="shared" si="6"/>
        <v>143.68</v>
      </c>
      <c r="M116" s="34">
        <f t="shared" si="7"/>
        <v>1.989872382035701</v>
      </c>
    </row>
    <row r="117" spans="1:13" ht="15.75">
      <c r="A117" s="29"/>
      <c r="B117" s="30"/>
      <c r="C117" s="30"/>
      <c r="D117" s="35"/>
      <c r="E117" s="30"/>
      <c r="F117" s="45"/>
      <c r="G117" s="45"/>
      <c r="H117" s="30"/>
      <c r="I117" s="47"/>
      <c r="J117" s="10">
        <f t="shared" si="8"/>
        <v>0</v>
      </c>
      <c r="K117" s="33">
        <f t="shared" si="9"/>
        <v>72.20999999999998</v>
      </c>
      <c r="L117" s="10">
        <f t="shared" si="6"/>
        <v>143.68</v>
      </c>
      <c r="M117" s="34">
        <f t="shared" si="7"/>
        <v>1.989872382035701</v>
      </c>
    </row>
    <row r="118" spans="1:13" ht="15.75">
      <c r="A118" s="29"/>
      <c r="B118" s="30"/>
      <c r="C118" s="30"/>
      <c r="D118" s="35"/>
      <c r="E118" s="30"/>
      <c r="F118" s="45"/>
      <c r="G118" s="45"/>
      <c r="H118" s="30"/>
      <c r="I118" s="47"/>
      <c r="J118" s="10">
        <f t="shared" si="8"/>
        <v>0</v>
      </c>
      <c r="K118" s="48">
        <f t="shared" si="9"/>
        <v>72.20999999999998</v>
      </c>
      <c r="L118" s="10">
        <f t="shared" si="6"/>
        <v>143.68</v>
      </c>
      <c r="M118" s="34">
        <f t="shared" si="7"/>
        <v>1.989872382035701</v>
      </c>
    </row>
    <row r="119" spans="1:13" ht="18">
      <c r="A119" s="29"/>
      <c r="B119" s="30"/>
      <c r="C119" s="30"/>
      <c r="D119" s="35"/>
      <c r="E119" s="30"/>
      <c r="F119" s="45"/>
      <c r="G119" s="45"/>
      <c r="H119" s="30"/>
      <c r="I119" s="49">
        <f>SUM(I102:I118)</f>
        <v>270</v>
      </c>
      <c r="J119" s="50">
        <f>SUM(J102:J118)</f>
        <v>537.2655431496393</v>
      </c>
      <c r="K119" s="33"/>
      <c r="L119" s="10"/>
      <c r="M119" s="51"/>
    </row>
    <row r="121" spans="1:13" ht="15" customHeight="1">
      <c r="A121" s="83"/>
      <c r="B121" s="83"/>
      <c r="C121" s="83"/>
      <c r="D121" s="84" t="s">
        <v>42</v>
      </c>
      <c r="E121" s="84"/>
      <c r="F121" s="84"/>
      <c r="G121" s="84"/>
      <c r="H121" s="84"/>
      <c r="I121" s="84"/>
      <c r="J121" s="84"/>
      <c r="K121" s="26" t="s">
        <v>1</v>
      </c>
      <c r="L121" s="85">
        <v>2007</v>
      </c>
      <c r="M121" s="85"/>
    </row>
    <row r="122" spans="1:13" ht="15.75">
      <c r="A122" s="83"/>
      <c r="B122" s="83"/>
      <c r="C122" s="83"/>
      <c r="D122" s="84"/>
      <c r="E122" s="84"/>
      <c r="F122" s="84"/>
      <c r="G122" s="84"/>
      <c r="H122" s="84"/>
      <c r="I122" s="84"/>
      <c r="J122" s="84"/>
      <c r="K122" s="27" t="s">
        <v>2</v>
      </c>
      <c r="L122" s="85" t="s">
        <v>28</v>
      </c>
      <c r="M122" s="85"/>
    </row>
    <row r="123" spans="1:13" ht="15" customHeight="1">
      <c r="A123" s="86" t="s">
        <v>4</v>
      </c>
      <c r="B123" s="86" t="s">
        <v>5</v>
      </c>
      <c r="C123" s="86" t="s">
        <v>6</v>
      </c>
      <c r="D123" s="86" t="s">
        <v>7</v>
      </c>
      <c r="E123" s="87" t="s">
        <v>8</v>
      </c>
      <c r="F123" s="87"/>
      <c r="G123" s="87"/>
      <c r="H123" s="87" t="s">
        <v>9</v>
      </c>
      <c r="I123" s="87"/>
      <c r="J123" s="87"/>
      <c r="K123" s="87" t="s">
        <v>10</v>
      </c>
      <c r="L123" s="87"/>
      <c r="M123" s="87"/>
    </row>
    <row r="124" spans="1:13" ht="30">
      <c r="A124" s="86"/>
      <c r="B124" s="86"/>
      <c r="C124" s="86"/>
      <c r="D124" s="86"/>
      <c r="E124" s="28" t="s">
        <v>11</v>
      </c>
      <c r="F124" s="28" t="s">
        <v>12</v>
      </c>
      <c r="G124" s="28" t="s">
        <v>13</v>
      </c>
      <c r="H124" s="28" t="s">
        <v>43</v>
      </c>
      <c r="I124" s="28" t="s">
        <v>44</v>
      </c>
      <c r="J124" s="28" t="s">
        <v>16</v>
      </c>
      <c r="K124" s="28" t="s">
        <v>44</v>
      </c>
      <c r="L124" s="28" t="s">
        <v>16</v>
      </c>
      <c r="M124" s="28" t="s">
        <v>19</v>
      </c>
    </row>
    <row r="125" spans="1:13" ht="15.75">
      <c r="A125" s="29"/>
      <c r="B125" s="30"/>
      <c r="C125" s="30"/>
      <c r="D125" s="31" t="s">
        <v>20</v>
      </c>
      <c r="E125" s="30"/>
      <c r="F125" s="45"/>
      <c r="G125" s="45"/>
      <c r="H125" s="32"/>
      <c r="I125" s="30"/>
      <c r="J125" s="10"/>
      <c r="K125" s="33"/>
      <c r="L125" s="10"/>
      <c r="M125" s="34"/>
    </row>
    <row r="126" spans="1:13" ht="18.75">
      <c r="A126" s="35"/>
      <c r="B126" s="36"/>
      <c r="C126" s="36"/>
      <c r="D126" s="52"/>
      <c r="E126" s="32"/>
      <c r="F126" s="38"/>
      <c r="G126" s="10"/>
      <c r="H126" s="30"/>
      <c r="I126" s="30"/>
      <c r="J126" s="10"/>
      <c r="K126" s="33"/>
      <c r="L126" s="10"/>
      <c r="M126" s="34"/>
    </row>
    <row r="127" spans="1:13" ht="18.75">
      <c r="A127" s="35"/>
      <c r="B127" s="39"/>
      <c r="C127" s="39"/>
      <c r="D127" s="52"/>
      <c r="E127" s="39"/>
      <c r="F127" s="40"/>
      <c r="G127" s="40"/>
      <c r="H127" s="30"/>
      <c r="I127" s="39"/>
      <c r="J127" s="10"/>
      <c r="K127" s="33"/>
      <c r="L127" s="10"/>
      <c r="M127" s="34"/>
    </row>
    <row r="128" spans="1:13" ht="18.75">
      <c r="A128" s="35"/>
      <c r="B128" s="39"/>
      <c r="C128" s="41"/>
      <c r="D128" s="52"/>
      <c r="E128" s="42"/>
      <c r="F128" s="40"/>
      <c r="G128" s="43"/>
      <c r="H128" s="39"/>
      <c r="I128" s="44"/>
      <c r="J128" s="10"/>
      <c r="K128" s="33"/>
      <c r="L128" s="10"/>
      <c r="M128" s="34"/>
    </row>
    <row r="129" spans="1:13" ht="18.75">
      <c r="A129" s="35"/>
      <c r="B129" s="30"/>
      <c r="C129" s="30"/>
      <c r="D129" s="52"/>
      <c r="E129" s="30"/>
      <c r="F129" s="45"/>
      <c r="G129" s="45"/>
      <c r="H129" s="30"/>
      <c r="I129" s="46"/>
      <c r="J129" s="10"/>
      <c r="K129" s="33"/>
      <c r="L129" s="10"/>
      <c r="M129" s="34"/>
    </row>
    <row r="130" spans="1:13" ht="18.75">
      <c r="A130" s="35"/>
      <c r="B130" s="30"/>
      <c r="C130" s="30"/>
      <c r="D130" s="52"/>
      <c r="E130" s="30"/>
      <c r="F130" s="45"/>
      <c r="G130" s="45"/>
      <c r="H130" s="30"/>
      <c r="I130" s="46"/>
      <c r="J130" s="10"/>
      <c r="K130" s="33"/>
      <c r="L130" s="10"/>
      <c r="M130" s="34"/>
    </row>
    <row r="131" spans="1:13" ht="15.75">
      <c r="A131" s="35"/>
      <c r="B131" s="30"/>
      <c r="C131" s="30"/>
      <c r="D131" s="37"/>
      <c r="E131" s="30"/>
      <c r="F131" s="45"/>
      <c r="G131" s="45"/>
      <c r="H131" s="30"/>
      <c r="I131" s="46"/>
      <c r="J131" s="10"/>
      <c r="K131" s="33"/>
      <c r="L131" s="10"/>
      <c r="M131" s="34"/>
    </row>
    <row r="132" spans="1:13" ht="15.75">
      <c r="A132" s="35"/>
      <c r="B132" s="30"/>
      <c r="C132" s="30"/>
      <c r="D132" s="37"/>
      <c r="E132" s="30"/>
      <c r="F132" s="45"/>
      <c r="G132" s="45"/>
      <c r="H132" s="30"/>
      <c r="I132" s="46"/>
      <c r="J132" s="10"/>
      <c r="K132" s="33"/>
      <c r="L132" s="10"/>
      <c r="M132" s="34"/>
    </row>
    <row r="133" spans="1:13" ht="15.75">
      <c r="A133" s="35"/>
      <c r="B133" s="30"/>
      <c r="C133" s="30"/>
      <c r="D133" s="37"/>
      <c r="E133" s="30"/>
      <c r="F133" s="45"/>
      <c r="G133" s="45"/>
      <c r="H133" s="30"/>
      <c r="I133" s="46"/>
      <c r="J133" s="10"/>
      <c r="K133" s="33"/>
      <c r="L133" s="10"/>
      <c r="M133" s="34"/>
    </row>
    <row r="134" spans="1:13" ht="15.75">
      <c r="A134" s="35"/>
      <c r="B134" s="30"/>
      <c r="C134" s="30"/>
      <c r="D134" s="37"/>
      <c r="E134" s="30"/>
      <c r="F134" s="45"/>
      <c r="G134" s="45"/>
      <c r="H134" s="30"/>
      <c r="I134" s="46"/>
      <c r="J134" s="10"/>
      <c r="K134" s="33"/>
      <c r="L134" s="10"/>
      <c r="M134" s="34"/>
    </row>
    <row r="135" spans="1:13" ht="15.75">
      <c r="A135" s="35"/>
      <c r="B135" s="30"/>
      <c r="C135" s="30"/>
      <c r="D135" s="35"/>
      <c r="E135" s="30"/>
      <c r="F135" s="45"/>
      <c r="G135" s="45"/>
      <c r="H135" s="30"/>
      <c r="I135" s="46"/>
      <c r="J135" s="10"/>
      <c r="K135" s="33"/>
      <c r="L135" s="10"/>
      <c r="M135" s="34"/>
    </row>
    <row r="136" spans="1:13" ht="15.75">
      <c r="A136" s="35"/>
      <c r="B136" s="30"/>
      <c r="C136" s="30"/>
      <c r="D136" s="35"/>
      <c r="E136" s="30"/>
      <c r="F136" s="45"/>
      <c r="G136" s="45"/>
      <c r="H136" s="30"/>
      <c r="I136" s="46"/>
      <c r="J136" s="10"/>
      <c r="K136" s="33"/>
      <c r="L136" s="10"/>
      <c r="M136" s="34"/>
    </row>
    <row r="137" spans="1:13" ht="15.75">
      <c r="A137" s="35"/>
      <c r="B137" s="30"/>
      <c r="C137" s="30"/>
      <c r="D137" s="35"/>
      <c r="E137" s="30"/>
      <c r="F137" s="45"/>
      <c r="G137" s="45"/>
      <c r="H137" s="30"/>
      <c r="I137" s="47"/>
      <c r="J137" s="10"/>
      <c r="K137" s="33"/>
      <c r="L137" s="10"/>
      <c r="M137" s="34"/>
    </row>
    <row r="138" spans="1:13" ht="15.75">
      <c r="A138" s="35"/>
      <c r="B138" s="30"/>
      <c r="C138" s="30"/>
      <c r="D138" s="35"/>
      <c r="E138" s="30"/>
      <c r="F138" s="45"/>
      <c r="G138" s="45"/>
      <c r="H138" s="30"/>
      <c r="I138" s="47"/>
      <c r="J138" s="10"/>
      <c r="K138" s="33"/>
      <c r="L138" s="10"/>
      <c r="M138" s="34"/>
    </row>
    <row r="139" spans="1:13" ht="15.75">
      <c r="A139" s="29"/>
      <c r="B139" s="30"/>
      <c r="C139" s="30"/>
      <c r="D139" s="35"/>
      <c r="E139" s="30"/>
      <c r="F139" s="45"/>
      <c r="G139" s="45"/>
      <c r="H139" s="30"/>
      <c r="I139" s="47"/>
      <c r="J139" s="10"/>
      <c r="K139" s="33"/>
      <c r="L139" s="10"/>
      <c r="M139" s="34"/>
    </row>
    <row r="140" spans="1:13" ht="15.75">
      <c r="A140" s="29"/>
      <c r="B140" s="30"/>
      <c r="C140" s="30"/>
      <c r="D140" s="35"/>
      <c r="E140" s="30"/>
      <c r="F140" s="45"/>
      <c r="G140" s="45"/>
      <c r="H140" s="30"/>
      <c r="I140" s="47"/>
      <c r="J140" s="10"/>
      <c r="K140" s="33"/>
      <c r="L140" s="10"/>
      <c r="M140" s="34"/>
    </row>
    <row r="141" spans="1:13" ht="15.75">
      <c r="A141" s="29"/>
      <c r="B141" s="30"/>
      <c r="C141" s="30"/>
      <c r="D141" s="35"/>
      <c r="E141" s="30"/>
      <c r="F141" s="45"/>
      <c r="G141" s="45"/>
      <c r="H141" s="30"/>
      <c r="I141" s="47"/>
      <c r="J141" s="10"/>
      <c r="K141" s="33"/>
      <c r="L141" s="10"/>
      <c r="M141" s="34"/>
    </row>
    <row r="142" spans="1:13" ht="15.75">
      <c r="A142" s="29"/>
      <c r="B142" s="30"/>
      <c r="C142" s="30"/>
      <c r="D142" s="35"/>
      <c r="E142" s="30"/>
      <c r="F142" s="45"/>
      <c r="G142" s="45"/>
      <c r="H142" s="30"/>
      <c r="I142" s="47"/>
      <c r="J142" s="10"/>
      <c r="K142" s="48"/>
      <c r="L142" s="10"/>
      <c r="M142" s="34"/>
    </row>
    <row r="143" spans="1:13" ht="18">
      <c r="A143" s="29"/>
      <c r="B143" s="30"/>
      <c r="C143" s="30"/>
      <c r="D143" s="35"/>
      <c r="E143" s="30"/>
      <c r="F143" s="45"/>
      <c r="G143" s="45"/>
      <c r="H143" s="30"/>
      <c r="I143" s="49"/>
      <c r="J143" s="50"/>
      <c r="K143" s="33"/>
      <c r="L143" s="10"/>
      <c r="M143" s="51"/>
    </row>
    <row r="145" spans="1:13" ht="15" customHeight="1">
      <c r="A145" s="83"/>
      <c r="B145" s="83"/>
      <c r="C145" s="83"/>
      <c r="D145" s="84" t="s">
        <v>42</v>
      </c>
      <c r="E145" s="84"/>
      <c r="F145" s="84"/>
      <c r="G145" s="84"/>
      <c r="H145" s="84"/>
      <c r="I145" s="84"/>
      <c r="J145" s="84"/>
      <c r="K145" s="26" t="s">
        <v>1</v>
      </c>
      <c r="L145" s="85">
        <v>2007</v>
      </c>
      <c r="M145" s="85"/>
    </row>
    <row r="146" spans="1:13" ht="15.75">
      <c r="A146" s="83"/>
      <c r="B146" s="83"/>
      <c r="C146" s="83"/>
      <c r="D146" s="84"/>
      <c r="E146" s="84"/>
      <c r="F146" s="84"/>
      <c r="G146" s="84"/>
      <c r="H146" s="84"/>
      <c r="I146" s="84"/>
      <c r="J146" s="84"/>
      <c r="K146" s="27" t="s">
        <v>2</v>
      </c>
      <c r="L146" s="85" t="s">
        <v>29</v>
      </c>
      <c r="M146" s="85"/>
    </row>
    <row r="147" spans="1:13" ht="15" customHeight="1">
      <c r="A147" s="86" t="s">
        <v>4</v>
      </c>
      <c r="B147" s="86" t="s">
        <v>5</v>
      </c>
      <c r="C147" s="86" t="s">
        <v>6</v>
      </c>
      <c r="D147" s="86" t="s">
        <v>7</v>
      </c>
      <c r="E147" s="87" t="s">
        <v>8</v>
      </c>
      <c r="F147" s="87"/>
      <c r="G147" s="87"/>
      <c r="H147" s="87" t="s">
        <v>9</v>
      </c>
      <c r="I147" s="87"/>
      <c r="J147" s="87"/>
      <c r="K147" s="87" t="s">
        <v>10</v>
      </c>
      <c r="L147" s="87"/>
      <c r="M147" s="87"/>
    </row>
    <row r="148" spans="1:13" ht="30">
      <c r="A148" s="86"/>
      <c r="B148" s="86"/>
      <c r="C148" s="86"/>
      <c r="D148" s="86"/>
      <c r="E148" s="28" t="s">
        <v>11</v>
      </c>
      <c r="F148" s="28" t="s">
        <v>12</v>
      </c>
      <c r="G148" s="28" t="s">
        <v>13</v>
      </c>
      <c r="H148" s="28" t="s">
        <v>43</v>
      </c>
      <c r="I148" s="28" t="s">
        <v>44</v>
      </c>
      <c r="J148" s="28" t="s">
        <v>16</v>
      </c>
      <c r="K148" s="28" t="s">
        <v>44</v>
      </c>
      <c r="L148" s="28" t="s">
        <v>16</v>
      </c>
      <c r="M148" s="28" t="s">
        <v>19</v>
      </c>
    </row>
    <row r="149" spans="1:13" ht="15.75">
      <c r="A149" s="29"/>
      <c r="B149" s="30"/>
      <c r="C149" s="30"/>
      <c r="D149" s="31" t="s">
        <v>20</v>
      </c>
      <c r="E149" s="30"/>
      <c r="F149" s="45"/>
      <c r="G149" s="45"/>
      <c r="H149" s="32"/>
      <c r="I149" s="30"/>
      <c r="J149" s="10"/>
      <c r="K149" s="33">
        <v>1294.21</v>
      </c>
      <c r="L149" s="10">
        <f>ROUNDDOWN(K149*M149,2)</f>
        <v>2575.46</v>
      </c>
      <c r="M149" s="34">
        <v>1.98998861475248</v>
      </c>
    </row>
    <row r="150" spans="1:13" ht="18.75">
      <c r="A150" s="35"/>
      <c r="B150" s="36"/>
      <c r="C150" s="36"/>
      <c r="D150" s="52"/>
      <c r="E150" s="32"/>
      <c r="F150" s="38"/>
      <c r="G150" s="10"/>
      <c r="H150" s="30"/>
      <c r="I150" s="30"/>
      <c r="J150" s="10"/>
      <c r="K150" s="33"/>
      <c r="L150" s="10"/>
      <c r="M150" s="34"/>
    </row>
    <row r="151" spans="1:13" ht="18.75">
      <c r="A151" s="35"/>
      <c r="B151" s="39"/>
      <c r="C151" s="39"/>
      <c r="D151" s="52"/>
      <c r="E151" s="39"/>
      <c r="F151" s="40"/>
      <c r="G151" s="40"/>
      <c r="H151" s="30"/>
      <c r="I151" s="39"/>
      <c r="J151" s="10"/>
      <c r="K151" s="33"/>
      <c r="L151" s="10"/>
      <c r="M151" s="34"/>
    </row>
    <row r="152" spans="1:13" ht="18.75">
      <c r="A152" s="35"/>
      <c r="B152" s="39"/>
      <c r="C152" s="41"/>
      <c r="D152" s="52"/>
      <c r="E152" s="42"/>
      <c r="F152" s="40"/>
      <c r="G152" s="43"/>
      <c r="H152" s="39"/>
      <c r="I152" s="44"/>
      <c r="J152" s="10"/>
      <c r="K152" s="33"/>
      <c r="L152" s="10"/>
      <c r="M152" s="34"/>
    </row>
    <row r="153" spans="1:13" ht="18.75">
      <c r="A153" s="35"/>
      <c r="B153" s="30"/>
      <c r="C153" s="30"/>
      <c r="D153" s="52"/>
      <c r="E153" s="30"/>
      <c r="F153" s="45"/>
      <c r="G153" s="45"/>
      <c r="H153" s="30"/>
      <c r="I153" s="46"/>
      <c r="J153" s="10"/>
      <c r="K153" s="33"/>
      <c r="L153" s="10"/>
      <c r="M153" s="34"/>
    </row>
    <row r="154" spans="1:13" ht="18.75">
      <c r="A154" s="35"/>
      <c r="B154" s="30"/>
      <c r="C154" s="30"/>
      <c r="D154" s="52"/>
      <c r="E154" s="30"/>
      <c r="F154" s="45"/>
      <c r="G154" s="45"/>
      <c r="H154" s="30"/>
      <c r="I154" s="46"/>
      <c r="J154" s="10"/>
      <c r="K154" s="33"/>
      <c r="L154" s="10"/>
      <c r="M154" s="34"/>
    </row>
    <row r="155" spans="1:13" ht="15.75">
      <c r="A155" s="35"/>
      <c r="B155" s="30"/>
      <c r="C155" s="30"/>
      <c r="D155" s="37"/>
      <c r="E155" s="30"/>
      <c r="F155" s="45"/>
      <c r="G155" s="45"/>
      <c r="H155" s="30"/>
      <c r="I155" s="46"/>
      <c r="J155" s="10"/>
      <c r="K155" s="33"/>
      <c r="L155" s="10"/>
      <c r="M155" s="34"/>
    </row>
    <row r="156" spans="1:13" ht="15.75">
      <c r="A156" s="35"/>
      <c r="B156" s="30"/>
      <c r="C156" s="30"/>
      <c r="D156" s="37"/>
      <c r="E156" s="30"/>
      <c r="F156" s="45"/>
      <c r="G156" s="45"/>
      <c r="H156" s="30"/>
      <c r="I156" s="46"/>
      <c r="J156" s="10"/>
      <c r="K156" s="33"/>
      <c r="L156" s="10"/>
      <c r="M156" s="34"/>
    </row>
    <row r="157" spans="1:13" ht="15.75">
      <c r="A157" s="35"/>
      <c r="B157" s="30"/>
      <c r="C157" s="30"/>
      <c r="D157" s="37"/>
      <c r="E157" s="30"/>
      <c r="F157" s="45"/>
      <c r="G157" s="45"/>
      <c r="H157" s="30"/>
      <c r="I157" s="46"/>
      <c r="J157" s="10"/>
      <c r="K157" s="33"/>
      <c r="L157" s="10"/>
      <c r="M157" s="34"/>
    </row>
    <row r="158" spans="1:13" ht="15.75">
      <c r="A158" s="35"/>
      <c r="B158" s="30"/>
      <c r="C158" s="30"/>
      <c r="D158" s="37"/>
      <c r="E158" s="30"/>
      <c r="F158" s="45"/>
      <c r="G158" s="45"/>
      <c r="H158" s="30"/>
      <c r="I158" s="46"/>
      <c r="J158" s="10"/>
      <c r="K158" s="33"/>
      <c r="L158" s="10"/>
      <c r="M158" s="34"/>
    </row>
    <row r="159" spans="1:13" ht="15.75">
      <c r="A159" s="35"/>
      <c r="B159" s="30"/>
      <c r="C159" s="30"/>
      <c r="D159" s="35"/>
      <c r="E159" s="30"/>
      <c r="F159" s="45"/>
      <c r="G159" s="45"/>
      <c r="H159" s="30"/>
      <c r="I159" s="46"/>
      <c r="J159" s="10"/>
      <c r="K159" s="33"/>
      <c r="L159" s="10"/>
      <c r="M159" s="34"/>
    </row>
    <row r="160" spans="1:13" ht="15.75">
      <c r="A160" s="35"/>
      <c r="B160" s="30"/>
      <c r="C160" s="30"/>
      <c r="D160" s="35"/>
      <c r="E160" s="30"/>
      <c r="F160" s="45"/>
      <c r="G160" s="45"/>
      <c r="H160" s="30"/>
      <c r="I160" s="46"/>
      <c r="J160" s="10"/>
      <c r="K160" s="33"/>
      <c r="L160" s="10"/>
      <c r="M160" s="34"/>
    </row>
    <row r="161" spans="1:13" ht="15.75">
      <c r="A161" s="35"/>
      <c r="B161" s="30"/>
      <c r="C161" s="30"/>
      <c r="D161" s="35"/>
      <c r="E161" s="30"/>
      <c r="F161" s="45"/>
      <c r="G161" s="45"/>
      <c r="H161" s="30"/>
      <c r="I161" s="47"/>
      <c r="J161" s="10"/>
      <c r="K161" s="33"/>
      <c r="L161" s="10"/>
      <c r="M161" s="34"/>
    </row>
    <row r="162" spans="1:13" ht="15.75">
      <c r="A162" s="35"/>
      <c r="B162" s="30"/>
      <c r="C162" s="30"/>
      <c r="D162" s="35"/>
      <c r="E162" s="30"/>
      <c r="F162" s="45"/>
      <c r="G162" s="45"/>
      <c r="H162" s="30"/>
      <c r="I162" s="47"/>
      <c r="J162" s="10"/>
      <c r="K162" s="33"/>
      <c r="L162" s="10"/>
      <c r="M162" s="34"/>
    </row>
    <row r="163" spans="1:13" ht="15.75">
      <c r="A163" s="29"/>
      <c r="B163" s="30"/>
      <c r="C163" s="30"/>
      <c r="D163" s="35"/>
      <c r="E163" s="30"/>
      <c r="F163" s="45"/>
      <c r="G163" s="45"/>
      <c r="H163" s="30"/>
      <c r="I163" s="47"/>
      <c r="J163" s="10"/>
      <c r="K163" s="33"/>
      <c r="L163" s="10"/>
      <c r="M163" s="34"/>
    </row>
    <row r="164" spans="1:13" ht="15.75">
      <c r="A164" s="29"/>
      <c r="B164" s="30"/>
      <c r="C164" s="30"/>
      <c r="D164" s="35"/>
      <c r="E164" s="30"/>
      <c r="F164" s="45"/>
      <c r="G164" s="45"/>
      <c r="H164" s="30"/>
      <c r="I164" s="47"/>
      <c r="J164" s="10"/>
      <c r="K164" s="33"/>
      <c r="L164" s="10"/>
      <c r="M164" s="34"/>
    </row>
    <row r="165" spans="1:13" ht="15.75">
      <c r="A165" s="29"/>
      <c r="B165" s="30"/>
      <c r="C165" s="30"/>
      <c r="D165" s="35"/>
      <c r="E165" s="30"/>
      <c r="F165" s="45"/>
      <c r="G165" s="45"/>
      <c r="H165" s="30"/>
      <c r="I165" s="47"/>
      <c r="J165" s="10"/>
      <c r="K165" s="33"/>
      <c r="L165" s="10"/>
      <c r="M165" s="34"/>
    </row>
    <row r="166" spans="1:13" ht="15.75">
      <c r="A166" s="29"/>
      <c r="B166" s="30"/>
      <c r="C166" s="30"/>
      <c r="D166" s="35"/>
      <c r="E166" s="30"/>
      <c r="F166" s="45"/>
      <c r="G166" s="45"/>
      <c r="H166" s="30"/>
      <c r="I166" s="47"/>
      <c r="J166" s="10"/>
      <c r="K166" s="48"/>
      <c r="L166" s="10"/>
      <c r="M166" s="34"/>
    </row>
    <row r="167" spans="1:13" ht="18">
      <c r="A167" s="29"/>
      <c r="B167" s="30"/>
      <c r="C167" s="30"/>
      <c r="D167" s="35"/>
      <c r="E167" s="30"/>
      <c r="F167" s="45"/>
      <c r="G167" s="45"/>
      <c r="H167" s="30"/>
      <c r="I167" s="49">
        <f>SUM(I150:I166)</f>
        <v>0</v>
      </c>
      <c r="J167" s="50">
        <f>SUM(J150:J166)</f>
        <v>0</v>
      </c>
      <c r="K167" s="33"/>
      <c r="L167" s="10"/>
      <c r="M167" s="51"/>
    </row>
    <row r="169" spans="1:13" ht="15" customHeight="1">
      <c r="A169" s="83"/>
      <c r="B169" s="83"/>
      <c r="C169" s="83"/>
      <c r="D169" s="84" t="s">
        <v>42</v>
      </c>
      <c r="E169" s="84"/>
      <c r="F169" s="84"/>
      <c r="G169" s="84"/>
      <c r="H169" s="84"/>
      <c r="I169" s="84"/>
      <c r="J169" s="84"/>
      <c r="K169" s="26" t="s">
        <v>1</v>
      </c>
      <c r="L169" s="85">
        <v>2007</v>
      </c>
      <c r="M169" s="85"/>
    </row>
    <row r="170" spans="1:13" ht="15.75">
      <c r="A170" s="83"/>
      <c r="B170" s="83"/>
      <c r="C170" s="83"/>
      <c r="D170" s="84"/>
      <c r="E170" s="84"/>
      <c r="F170" s="84"/>
      <c r="G170" s="84"/>
      <c r="H170" s="84"/>
      <c r="I170" s="84"/>
      <c r="J170" s="84"/>
      <c r="K170" s="27" t="s">
        <v>2</v>
      </c>
      <c r="L170" s="85" t="s">
        <v>30</v>
      </c>
      <c r="M170" s="85"/>
    </row>
    <row r="171" spans="1:13" ht="15" customHeight="1">
      <c r="A171" s="86" t="s">
        <v>4</v>
      </c>
      <c r="B171" s="86" t="s">
        <v>5</v>
      </c>
      <c r="C171" s="86" t="s">
        <v>6</v>
      </c>
      <c r="D171" s="86" t="s">
        <v>7</v>
      </c>
      <c r="E171" s="87" t="s">
        <v>8</v>
      </c>
      <c r="F171" s="87"/>
      <c r="G171" s="87"/>
      <c r="H171" s="87" t="s">
        <v>9</v>
      </c>
      <c r="I171" s="87"/>
      <c r="J171" s="87"/>
      <c r="K171" s="87" t="s">
        <v>10</v>
      </c>
      <c r="L171" s="87"/>
      <c r="M171" s="87"/>
    </row>
    <row r="172" spans="1:13" ht="30">
      <c r="A172" s="86"/>
      <c r="B172" s="86"/>
      <c r="C172" s="86"/>
      <c r="D172" s="86"/>
      <c r="E172" s="28" t="s">
        <v>11</v>
      </c>
      <c r="F172" s="28" t="s">
        <v>12</v>
      </c>
      <c r="G172" s="28" t="s">
        <v>13</v>
      </c>
      <c r="H172" s="28" t="s">
        <v>43</v>
      </c>
      <c r="I172" s="28" t="s">
        <v>44</v>
      </c>
      <c r="J172" s="28" t="s">
        <v>16</v>
      </c>
      <c r="K172" s="28" t="s">
        <v>44</v>
      </c>
      <c r="L172" s="28" t="s">
        <v>16</v>
      </c>
      <c r="M172" s="28" t="s">
        <v>19</v>
      </c>
    </row>
    <row r="173" spans="1:13" ht="15.75">
      <c r="A173" s="29"/>
      <c r="B173" s="30"/>
      <c r="C173" s="30"/>
      <c r="D173" s="31" t="s">
        <v>20</v>
      </c>
      <c r="E173" s="30"/>
      <c r="F173" s="45"/>
      <c r="G173" s="45"/>
      <c r="H173" s="32"/>
      <c r="I173" s="30"/>
      <c r="J173" s="10"/>
      <c r="K173" s="33"/>
      <c r="L173" s="10"/>
      <c r="M173" s="34"/>
    </row>
    <row r="174" spans="1:13" ht="18.75">
      <c r="A174" s="35"/>
      <c r="B174" s="36"/>
      <c r="C174" s="36"/>
      <c r="D174" s="52"/>
      <c r="E174" s="32"/>
      <c r="F174" s="38"/>
      <c r="G174" s="10"/>
      <c r="H174" s="30"/>
      <c r="I174" s="30"/>
      <c r="J174" s="10"/>
      <c r="K174" s="33"/>
      <c r="L174" s="10"/>
      <c r="M174" s="34"/>
    </row>
    <row r="175" spans="1:13" ht="18.75">
      <c r="A175" s="35"/>
      <c r="B175" s="39"/>
      <c r="C175" s="39"/>
      <c r="D175" s="52"/>
      <c r="E175" s="39"/>
      <c r="F175" s="40"/>
      <c r="G175" s="40"/>
      <c r="H175" s="30"/>
      <c r="I175" s="39"/>
      <c r="J175" s="10"/>
      <c r="K175" s="33"/>
      <c r="L175" s="10"/>
      <c r="M175" s="34"/>
    </row>
    <row r="176" spans="1:13" ht="18.75">
      <c r="A176" s="35"/>
      <c r="B176" s="39"/>
      <c r="C176" s="41"/>
      <c r="D176" s="52"/>
      <c r="E176" s="42"/>
      <c r="F176" s="40"/>
      <c r="G176" s="43"/>
      <c r="H176" s="39"/>
      <c r="I176" s="44"/>
      <c r="J176" s="10"/>
      <c r="K176" s="33"/>
      <c r="L176" s="10"/>
      <c r="M176" s="34"/>
    </row>
    <row r="177" spans="1:13" ht="18.75">
      <c r="A177" s="35"/>
      <c r="B177" s="30"/>
      <c r="C177" s="30"/>
      <c r="D177" s="52"/>
      <c r="E177" s="30"/>
      <c r="F177" s="45"/>
      <c r="G177" s="45"/>
      <c r="H177" s="30"/>
      <c r="I177" s="46"/>
      <c r="J177" s="10"/>
      <c r="K177" s="33"/>
      <c r="L177" s="10"/>
      <c r="M177" s="34"/>
    </row>
    <row r="178" spans="1:13" ht="18.75">
      <c r="A178" s="35"/>
      <c r="B178" s="30"/>
      <c r="C178" s="30"/>
      <c r="D178" s="52"/>
      <c r="E178" s="30"/>
      <c r="F178" s="45"/>
      <c r="G178" s="45"/>
      <c r="H178" s="30"/>
      <c r="I178" s="46"/>
      <c r="J178" s="10"/>
      <c r="K178" s="33"/>
      <c r="L178" s="10"/>
      <c r="M178" s="34"/>
    </row>
    <row r="179" spans="1:13" ht="15.75">
      <c r="A179" s="35"/>
      <c r="B179" s="30"/>
      <c r="C179" s="30"/>
      <c r="D179" s="37"/>
      <c r="E179" s="30"/>
      <c r="F179" s="45"/>
      <c r="G179" s="45"/>
      <c r="H179" s="30"/>
      <c r="I179" s="46"/>
      <c r="J179" s="10"/>
      <c r="K179" s="33"/>
      <c r="L179" s="10"/>
      <c r="M179" s="34"/>
    </row>
    <row r="180" spans="1:13" ht="15.75">
      <c r="A180" s="35"/>
      <c r="B180" s="30"/>
      <c r="C180" s="30"/>
      <c r="D180" s="37"/>
      <c r="E180" s="30"/>
      <c r="F180" s="45"/>
      <c r="G180" s="45"/>
      <c r="H180" s="30"/>
      <c r="I180" s="46"/>
      <c r="J180" s="10"/>
      <c r="K180" s="33"/>
      <c r="L180" s="10"/>
      <c r="M180" s="34"/>
    </row>
    <row r="181" spans="1:13" ht="15.75">
      <c r="A181" s="35"/>
      <c r="B181" s="30"/>
      <c r="C181" s="30"/>
      <c r="D181" s="37"/>
      <c r="E181" s="30"/>
      <c r="F181" s="45"/>
      <c r="G181" s="45"/>
      <c r="H181" s="30"/>
      <c r="I181" s="46"/>
      <c r="J181" s="10"/>
      <c r="K181" s="33"/>
      <c r="L181" s="10"/>
      <c r="M181" s="34"/>
    </row>
    <row r="182" spans="1:13" ht="15.75">
      <c r="A182" s="35"/>
      <c r="B182" s="30"/>
      <c r="C182" s="30"/>
      <c r="D182" s="37"/>
      <c r="E182" s="30"/>
      <c r="F182" s="45"/>
      <c r="G182" s="45"/>
      <c r="H182" s="30"/>
      <c r="I182" s="46"/>
      <c r="J182" s="10"/>
      <c r="K182" s="33"/>
      <c r="L182" s="10"/>
      <c r="M182" s="34"/>
    </row>
    <row r="183" spans="1:13" ht="15.75">
      <c r="A183" s="35"/>
      <c r="B183" s="30"/>
      <c r="C183" s="30"/>
      <c r="D183" s="35"/>
      <c r="E183" s="30"/>
      <c r="F183" s="45"/>
      <c r="G183" s="45"/>
      <c r="H183" s="30"/>
      <c r="I183" s="46"/>
      <c r="J183" s="10"/>
      <c r="K183" s="33"/>
      <c r="L183" s="10"/>
      <c r="M183" s="34"/>
    </row>
    <row r="184" spans="1:13" ht="15.75">
      <c r="A184" s="35"/>
      <c r="B184" s="30"/>
      <c r="C184" s="30"/>
      <c r="D184" s="35"/>
      <c r="E184" s="30"/>
      <c r="F184" s="45"/>
      <c r="G184" s="45"/>
      <c r="H184" s="30"/>
      <c r="I184" s="46"/>
      <c r="J184" s="10"/>
      <c r="K184" s="33"/>
      <c r="L184" s="10"/>
      <c r="M184" s="34"/>
    </row>
    <row r="185" spans="1:13" ht="15.75">
      <c r="A185" s="35"/>
      <c r="B185" s="30"/>
      <c r="C185" s="30"/>
      <c r="D185" s="35"/>
      <c r="E185" s="30"/>
      <c r="F185" s="45"/>
      <c r="G185" s="45"/>
      <c r="H185" s="30"/>
      <c r="I185" s="47"/>
      <c r="J185" s="10"/>
      <c r="K185" s="33"/>
      <c r="L185" s="10"/>
      <c r="M185" s="34"/>
    </row>
    <row r="186" spans="1:13" ht="15.75">
      <c r="A186" s="35"/>
      <c r="B186" s="30"/>
      <c r="C186" s="30"/>
      <c r="D186" s="35"/>
      <c r="E186" s="30"/>
      <c r="F186" s="45"/>
      <c r="G186" s="45"/>
      <c r="H186" s="30"/>
      <c r="I186" s="47"/>
      <c r="J186" s="10"/>
      <c r="K186" s="33"/>
      <c r="L186" s="10"/>
      <c r="M186" s="34"/>
    </row>
    <row r="187" spans="1:13" ht="15.75">
      <c r="A187" s="29"/>
      <c r="B187" s="30"/>
      <c r="C187" s="30"/>
      <c r="D187" s="35"/>
      <c r="E187" s="30"/>
      <c r="F187" s="45"/>
      <c r="G187" s="45"/>
      <c r="H187" s="30"/>
      <c r="I187" s="47"/>
      <c r="J187" s="10"/>
      <c r="K187" s="33"/>
      <c r="L187" s="10"/>
      <c r="M187" s="34"/>
    </row>
    <row r="188" spans="1:13" ht="15.75">
      <c r="A188" s="29"/>
      <c r="B188" s="30"/>
      <c r="C188" s="30"/>
      <c r="D188" s="35"/>
      <c r="E188" s="30"/>
      <c r="F188" s="45"/>
      <c r="G188" s="45"/>
      <c r="H188" s="30"/>
      <c r="I188" s="47"/>
      <c r="J188" s="10"/>
      <c r="K188" s="33"/>
      <c r="L188" s="10"/>
      <c r="M188" s="34"/>
    </row>
    <row r="189" spans="1:13" ht="15.75">
      <c r="A189" s="29"/>
      <c r="B189" s="30"/>
      <c r="C189" s="30"/>
      <c r="D189" s="35"/>
      <c r="E189" s="30"/>
      <c r="F189" s="45"/>
      <c r="G189" s="45"/>
      <c r="H189" s="30"/>
      <c r="I189" s="47"/>
      <c r="J189" s="10"/>
      <c r="K189" s="33"/>
      <c r="L189" s="10"/>
      <c r="M189" s="34"/>
    </row>
    <row r="190" spans="1:13" ht="15.75">
      <c r="A190" s="29"/>
      <c r="B190" s="30"/>
      <c r="C190" s="30"/>
      <c r="D190" s="35"/>
      <c r="E190" s="30"/>
      <c r="F190" s="45"/>
      <c r="G190" s="45"/>
      <c r="H190" s="30"/>
      <c r="I190" s="47"/>
      <c r="J190" s="10"/>
      <c r="K190" s="48"/>
      <c r="L190" s="10"/>
      <c r="M190" s="34"/>
    </row>
    <row r="191" spans="1:13" ht="18">
      <c r="A191" s="29"/>
      <c r="B191" s="30"/>
      <c r="C191" s="30"/>
      <c r="D191" s="35"/>
      <c r="E191" s="30"/>
      <c r="F191" s="45"/>
      <c r="G191" s="45"/>
      <c r="H191" s="30"/>
      <c r="I191" s="49"/>
      <c r="J191" s="50"/>
      <c r="K191" s="33"/>
      <c r="L191" s="10"/>
      <c r="M191" s="51"/>
    </row>
    <row r="193" spans="1:13" ht="15" customHeight="1">
      <c r="A193" s="83"/>
      <c r="B193" s="83"/>
      <c r="C193" s="83"/>
      <c r="D193" s="125" t="s">
        <v>98</v>
      </c>
      <c r="E193" s="125"/>
      <c r="F193" s="125"/>
      <c r="G193" s="125"/>
      <c r="H193" s="125"/>
      <c r="I193" s="125"/>
      <c r="J193" s="125"/>
      <c r="K193" s="26" t="s">
        <v>1</v>
      </c>
      <c r="L193" s="85">
        <v>2007</v>
      </c>
      <c r="M193" s="85"/>
    </row>
    <row r="194" spans="1:13" ht="15.75">
      <c r="A194" s="83"/>
      <c r="B194" s="83"/>
      <c r="C194" s="83"/>
      <c r="D194" s="125"/>
      <c r="E194" s="125"/>
      <c r="F194" s="125"/>
      <c r="G194" s="125"/>
      <c r="H194" s="125"/>
      <c r="I194" s="125"/>
      <c r="J194" s="125"/>
      <c r="K194" s="27" t="s">
        <v>2</v>
      </c>
      <c r="L194" s="85" t="s">
        <v>32</v>
      </c>
      <c r="M194" s="85"/>
    </row>
    <row r="195" spans="1:13" ht="15" customHeight="1">
      <c r="A195" s="86" t="s">
        <v>4</v>
      </c>
      <c r="B195" s="86" t="s">
        <v>5</v>
      </c>
      <c r="C195" s="86" t="s">
        <v>6</v>
      </c>
      <c r="D195" s="86" t="s">
        <v>7</v>
      </c>
      <c r="E195" s="87" t="s">
        <v>8</v>
      </c>
      <c r="F195" s="87"/>
      <c r="G195" s="87"/>
      <c r="H195" s="87" t="s">
        <v>9</v>
      </c>
      <c r="I195" s="87"/>
      <c r="J195" s="87"/>
      <c r="K195" s="87" t="s">
        <v>10</v>
      </c>
      <c r="L195" s="87"/>
      <c r="M195" s="87"/>
    </row>
    <row r="196" spans="1:13" ht="30">
      <c r="A196" s="86"/>
      <c r="B196" s="86"/>
      <c r="C196" s="86"/>
      <c r="D196" s="86"/>
      <c r="E196" s="28" t="s">
        <v>11</v>
      </c>
      <c r="F196" s="28" t="s">
        <v>12</v>
      </c>
      <c r="G196" s="28" t="s">
        <v>13</v>
      </c>
      <c r="H196" s="28" t="s">
        <v>43</v>
      </c>
      <c r="I196" s="28" t="s">
        <v>44</v>
      </c>
      <c r="J196" s="28" t="s">
        <v>16</v>
      </c>
      <c r="K196" s="28" t="s">
        <v>44</v>
      </c>
      <c r="L196" s="28" t="s">
        <v>16</v>
      </c>
      <c r="M196" s="28" t="s">
        <v>19</v>
      </c>
    </row>
    <row r="197" spans="1:13" ht="15.75">
      <c r="A197" s="53">
        <v>39351</v>
      </c>
      <c r="B197" s="54">
        <v>33218</v>
      </c>
      <c r="C197" s="54" t="s">
        <v>94</v>
      </c>
      <c r="D197" s="31" t="s">
        <v>20</v>
      </c>
      <c r="E197" s="30">
        <v>200</v>
      </c>
      <c r="F197" s="45">
        <v>2.5300000000000002</v>
      </c>
      <c r="G197" s="45">
        <f>E197*F197</f>
        <v>506.00000000000006</v>
      </c>
      <c r="H197" s="32"/>
      <c r="I197" s="30"/>
      <c r="J197" s="10"/>
      <c r="K197" s="33">
        <v>200</v>
      </c>
      <c r="L197" s="10">
        <f aca="true" t="shared" si="10" ref="L197:L214">ROUNDDOWN(K197*M197,2)</f>
        <v>506</v>
      </c>
      <c r="M197" s="34">
        <v>2.5300000000000002</v>
      </c>
    </row>
    <row r="198" spans="1:13" ht="18.75">
      <c r="A198" s="53"/>
      <c r="B198" s="54"/>
      <c r="C198" s="54"/>
      <c r="D198" s="52"/>
      <c r="E198" s="30"/>
      <c r="F198" s="45"/>
      <c r="G198" s="45"/>
      <c r="H198" s="30"/>
      <c r="I198" s="30"/>
      <c r="J198" s="10">
        <v>0</v>
      </c>
      <c r="K198" s="33">
        <v>200</v>
      </c>
      <c r="L198" s="10">
        <f t="shared" si="10"/>
        <v>506</v>
      </c>
      <c r="M198" s="34">
        <v>2.5300000000000002</v>
      </c>
    </row>
    <row r="199" spans="1:13" ht="18.75">
      <c r="A199" s="35"/>
      <c r="B199" s="39"/>
      <c r="C199" s="39"/>
      <c r="D199" s="52"/>
      <c r="E199" s="39"/>
      <c r="F199" s="40"/>
      <c r="G199" s="40"/>
      <c r="H199" s="30"/>
      <c r="I199" s="39"/>
      <c r="J199" s="10">
        <f aca="true" t="shared" si="11" ref="J199:J214">M199*I199</f>
        <v>0</v>
      </c>
      <c r="K199" s="33">
        <f aca="true" t="shared" si="12" ref="K199:K214">K198-I199</f>
        <v>200</v>
      </c>
      <c r="L199" s="10">
        <f t="shared" si="10"/>
        <v>506</v>
      </c>
      <c r="M199" s="34">
        <v>2.5300000000000002</v>
      </c>
    </row>
    <row r="200" spans="1:13" ht="18.75">
      <c r="A200" s="35"/>
      <c r="B200" s="39"/>
      <c r="C200" s="41"/>
      <c r="D200" s="52"/>
      <c r="E200" s="42"/>
      <c r="F200" s="40"/>
      <c r="G200" s="43"/>
      <c r="H200" s="39"/>
      <c r="I200" s="44"/>
      <c r="J200" s="10">
        <f t="shared" si="11"/>
        <v>0</v>
      </c>
      <c r="K200" s="33">
        <f t="shared" si="12"/>
        <v>200</v>
      </c>
      <c r="L200" s="10">
        <f t="shared" si="10"/>
        <v>506</v>
      </c>
      <c r="M200" s="34">
        <v>2.5300000000000002</v>
      </c>
    </row>
    <row r="201" spans="1:13" ht="18.75">
      <c r="A201" s="35"/>
      <c r="B201" s="30"/>
      <c r="C201" s="30"/>
      <c r="D201" s="52"/>
      <c r="E201" s="30"/>
      <c r="F201" s="45"/>
      <c r="G201" s="45"/>
      <c r="H201" s="30"/>
      <c r="I201" s="46"/>
      <c r="J201" s="10">
        <f t="shared" si="11"/>
        <v>0</v>
      </c>
      <c r="K201" s="33">
        <f t="shared" si="12"/>
        <v>200</v>
      </c>
      <c r="L201" s="10">
        <f t="shared" si="10"/>
        <v>506</v>
      </c>
      <c r="M201" s="34">
        <v>2.5300000000000002</v>
      </c>
    </row>
    <row r="202" spans="1:13" ht="18.75">
      <c r="A202" s="35"/>
      <c r="B202" s="30"/>
      <c r="C202" s="30"/>
      <c r="D202" s="52"/>
      <c r="E202" s="30"/>
      <c r="F202" s="45"/>
      <c r="G202" s="45"/>
      <c r="H202" s="30"/>
      <c r="I202" s="46"/>
      <c r="J202" s="10">
        <f t="shared" si="11"/>
        <v>0</v>
      </c>
      <c r="K202" s="33">
        <f t="shared" si="12"/>
        <v>200</v>
      </c>
      <c r="L202" s="10">
        <f t="shared" si="10"/>
        <v>506</v>
      </c>
      <c r="M202" s="34">
        <v>2.5300000000000002</v>
      </c>
    </row>
    <row r="203" spans="1:13" ht="15.75">
      <c r="A203" s="35"/>
      <c r="B203" s="30"/>
      <c r="C203" s="30"/>
      <c r="D203" s="37"/>
      <c r="E203" s="30"/>
      <c r="F203" s="45"/>
      <c r="G203" s="45"/>
      <c r="H203" s="30"/>
      <c r="I203" s="46"/>
      <c r="J203" s="10">
        <f t="shared" si="11"/>
        <v>0</v>
      </c>
      <c r="K203" s="33">
        <f t="shared" si="12"/>
        <v>200</v>
      </c>
      <c r="L203" s="10">
        <f t="shared" si="10"/>
        <v>506</v>
      </c>
      <c r="M203" s="34">
        <v>2.5300000000000002</v>
      </c>
    </row>
    <row r="204" spans="1:13" ht="15.75">
      <c r="A204" s="35"/>
      <c r="B204" s="30"/>
      <c r="C204" s="30"/>
      <c r="D204" s="37"/>
      <c r="E204" s="30"/>
      <c r="F204" s="45"/>
      <c r="G204" s="45"/>
      <c r="H204" s="30"/>
      <c r="I204" s="46"/>
      <c r="J204" s="10">
        <f t="shared" si="11"/>
        <v>0</v>
      </c>
      <c r="K204" s="33">
        <f t="shared" si="12"/>
        <v>200</v>
      </c>
      <c r="L204" s="10">
        <f t="shared" si="10"/>
        <v>506</v>
      </c>
      <c r="M204" s="34">
        <v>2.5300000000000002</v>
      </c>
    </row>
    <row r="205" spans="1:13" ht="15.75">
      <c r="A205" s="35"/>
      <c r="B205" s="30"/>
      <c r="C205" s="30"/>
      <c r="D205" s="37"/>
      <c r="E205" s="30"/>
      <c r="F205" s="45"/>
      <c r="G205" s="45"/>
      <c r="H205" s="30"/>
      <c r="I205" s="46"/>
      <c r="J205" s="10">
        <f t="shared" si="11"/>
        <v>0</v>
      </c>
      <c r="K205" s="33">
        <f t="shared" si="12"/>
        <v>200</v>
      </c>
      <c r="L205" s="10">
        <f t="shared" si="10"/>
        <v>506</v>
      </c>
      <c r="M205" s="34">
        <v>2.5300000000000002</v>
      </c>
    </row>
    <row r="206" spans="1:13" ht="15.75">
      <c r="A206" s="35"/>
      <c r="B206" s="30"/>
      <c r="C206" s="30"/>
      <c r="D206" s="37"/>
      <c r="E206" s="30"/>
      <c r="F206" s="45"/>
      <c r="G206" s="45"/>
      <c r="H206" s="30"/>
      <c r="I206" s="46"/>
      <c r="J206" s="10">
        <f t="shared" si="11"/>
        <v>0</v>
      </c>
      <c r="K206" s="33">
        <f t="shared" si="12"/>
        <v>200</v>
      </c>
      <c r="L206" s="10">
        <f t="shared" si="10"/>
        <v>506</v>
      </c>
      <c r="M206" s="34">
        <v>2.5300000000000002</v>
      </c>
    </row>
    <row r="207" spans="1:13" ht="15.75">
      <c r="A207" s="35"/>
      <c r="B207" s="30"/>
      <c r="C207" s="30"/>
      <c r="D207" s="35"/>
      <c r="E207" s="30"/>
      <c r="F207" s="45"/>
      <c r="G207" s="45"/>
      <c r="H207" s="30"/>
      <c r="I207" s="46"/>
      <c r="J207" s="10">
        <f t="shared" si="11"/>
        <v>0</v>
      </c>
      <c r="K207" s="33">
        <f t="shared" si="12"/>
        <v>200</v>
      </c>
      <c r="L207" s="10">
        <f t="shared" si="10"/>
        <v>506</v>
      </c>
      <c r="M207" s="34">
        <v>2.5300000000000002</v>
      </c>
    </row>
    <row r="208" spans="1:13" ht="15.75">
      <c r="A208" s="35"/>
      <c r="B208" s="30"/>
      <c r="C208" s="30"/>
      <c r="D208" s="35"/>
      <c r="E208" s="30"/>
      <c r="F208" s="45"/>
      <c r="G208" s="45"/>
      <c r="H208" s="30"/>
      <c r="I208" s="46"/>
      <c r="J208" s="10">
        <f t="shared" si="11"/>
        <v>0</v>
      </c>
      <c r="K208" s="33">
        <f t="shared" si="12"/>
        <v>200</v>
      </c>
      <c r="L208" s="10">
        <f t="shared" si="10"/>
        <v>506</v>
      </c>
      <c r="M208" s="34">
        <v>2.5300000000000002</v>
      </c>
    </row>
    <row r="209" spans="1:13" ht="15.75">
      <c r="A209" s="35"/>
      <c r="B209" s="30"/>
      <c r="C209" s="30"/>
      <c r="D209" s="35"/>
      <c r="E209" s="30"/>
      <c r="F209" s="45"/>
      <c r="G209" s="45"/>
      <c r="H209" s="30"/>
      <c r="I209" s="47"/>
      <c r="J209" s="10">
        <f t="shared" si="11"/>
        <v>0</v>
      </c>
      <c r="K209" s="33">
        <f t="shared" si="12"/>
        <v>200</v>
      </c>
      <c r="L209" s="10">
        <f t="shared" si="10"/>
        <v>506</v>
      </c>
      <c r="M209" s="34">
        <v>2.5300000000000002</v>
      </c>
    </row>
    <row r="210" spans="1:13" ht="15.75">
      <c r="A210" s="35"/>
      <c r="B210" s="30"/>
      <c r="C210" s="30"/>
      <c r="D210" s="35"/>
      <c r="E210" s="30"/>
      <c r="F210" s="45"/>
      <c r="G210" s="45"/>
      <c r="H210" s="30"/>
      <c r="I210" s="47"/>
      <c r="J210" s="10">
        <f t="shared" si="11"/>
        <v>0</v>
      </c>
      <c r="K210" s="33">
        <f t="shared" si="12"/>
        <v>200</v>
      </c>
      <c r="L210" s="10">
        <f t="shared" si="10"/>
        <v>506</v>
      </c>
      <c r="M210" s="34">
        <v>2.5300000000000002</v>
      </c>
    </row>
    <row r="211" spans="1:13" ht="15.75">
      <c r="A211" s="29"/>
      <c r="B211" s="30"/>
      <c r="C211" s="30"/>
      <c r="D211" s="35"/>
      <c r="E211" s="30"/>
      <c r="F211" s="45"/>
      <c r="G211" s="45"/>
      <c r="H211" s="30"/>
      <c r="I211" s="47"/>
      <c r="J211" s="10">
        <f t="shared" si="11"/>
        <v>0</v>
      </c>
      <c r="K211" s="33">
        <f t="shared" si="12"/>
        <v>200</v>
      </c>
      <c r="L211" s="10">
        <f t="shared" si="10"/>
        <v>506</v>
      </c>
      <c r="M211" s="34">
        <v>2.5300000000000002</v>
      </c>
    </row>
    <row r="212" spans="1:13" ht="15.75">
      <c r="A212" s="29"/>
      <c r="B212" s="30"/>
      <c r="C212" s="30"/>
      <c r="D212" s="35"/>
      <c r="E212" s="30"/>
      <c r="F212" s="45"/>
      <c r="G212" s="45"/>
      <c r="H212" s="30"/>
      <c r="I212" s="47"/>
      <c r="J212" s="10">
        <f t="shared" si="11"/>
        <v>0</v>
      </c>
      <c r="K212" s="33">
        <f t="shared" si="12"/>
        <v>200</v>
      </c>
      <c r="L212" s="10">
        <f t="shared" si="10"/>
        <v>506</v>
      </c>
      <c r="M212" s="34">
        <v>2.5300000000000002</v>
      </c>
    </row>
    <row r="213" spans="1:13" ht="15.75">
      <c r="A213" s="29"/>
      <c r="B213" s="30"/>
      <c r="C213" s="30"/>
      <c r="D213" s="35"/>
      <c r="E213" s="30"/>
      <c r="F213" s="45"/>
      <c r="G213" s="45"/>
      <c r="H213" s="30"/>
      <c r="I213" s="47"/>
      <c r="J213" s="10">
        <f t="shared" si="11"/>
        <v>0</v>
      </c>
      <c r="K213" s="33">
        <f t="shared" si="12"/>
        <v>200</v>
      </c>
      <c r="L213" s="10">
        <f t="shared" si="10"/>
        <v>506</v>
      </c>
      <c r="M213" s="34">
        <v>2.5300000000000002</v>
      </c>
    </row>
    <row r="214" spans="1:13" ht="15.75">
      <c r="A214" s="29"/>
      <c r="B214" s="30"/>
      <c r="C214" s="30"/>
      <c r="D214" s="35"/>
      <c r="E214" s="30"/>
      <c r="F214" s="45"/>
      <c r="G214" s="45"/>
      <c r="H214" s="30"/>
      <c r="I214" s="47"/>
      <c r="J214" s="10">
        <f t="shared" si="11"/>
        <v>0</v>
      </c>
      <c r="K214" s="48">
        <f t="shared" si="12"/>
        <v>200</v>
      </c>
      <c r="L214" s="10">
        <f t="shared" si="10"/>
        <v>506</v>
      </c>
      <c r="M214" s="34">
        <v>2.5300000000000002</v>
      </c>
    </row>
    <row r="215" spans="1:13" ht="18">
      <c r="A215" s="29"/>
      <c r="B215" s="30"/>
      <c r="C215" s="30"/>
      <c r="D215" s="35"/>
      <c r="E215" s="30"/>
      <c r="F215" s="45"/>
      <c r="G215" s="45"/>
      <c r="H215" s="30"/>
      <c r="I215" s="49">
        <f>SUM(I198:I214)</f>
        <v>0</v>
      </c>
      <c r="J215" s="50">
        <f>SUM(J198:J214)</f>
        <v>0</v>
      </c>
      <c r="K215" s="33"/>
      <c r="L215" s="10"/>
      <c r="M215" s="51"/>
    </row>
    <row r="217" spans="1:13" ht="15" customHeight="1">
      <c r="A217" s="83"/>
      <c r="B217" s="83"/>
      <c r="C217" s="83"/>
      <c r="D217" s="125" t="s">
        <v>98</v>
      </c>
      <c r="E217" s="125"/>
      <c r="F217" s="125"/>
      <c r="G217" s="125"/>
      <c r="H217" s="125"/>
      <c r="I217" s="125"/>
      <c r="J217" s="125"/>
      <c r="K217" s="26" t="s">
        <v>1</v>
      </c>
      <c r="L217" s="85">
        <v>2007</v>
      </c>
      <c r="M217" s="85"/>
    </row>
    <row r="218" spans="1:13" ht="15.75">
      <c r="A218" s="83"/>
      <c r="B218" s="83"/>
      <c r="C218" s="83"/>
      <c r="D218" s="125"/>
      <c r="E218" s="125"/>
      <c r="F218" s="125"/>
      <c r="G218" s="125"/>
      <c r="H218" s="125"/>
      <c r="I218" s="125"/>
      <c r="J218" s="125"/>
      <c r="K218" s="27" t="s">
        <v>2</v>
      </c>
      <c r="L218" s="85" t="s">
        <v>33</v>
      </c>
      <c r="M218" s="85"/>
    </row>
    <row r="219" spans="1:13" ht="15" customHeight="1">
      <c r="A219" s="86" t="s">
        <v>4</v>
      </c>
      <c r="B219" s="86" t="s">
        <v>5</v>
      </c>
      <c r="C219" s="86" t="s">
        <v>6</v>
      </c>
      <c r="D219" s="86" t="s">
        <v>7</v>
      </c>
      <c r="E219" s="87" t="s">
        <v>8</v>
      </c>
      <c r="F219" s="87"/>
      <c r="G219" s="87"/>
      <c r="H219" s="87" t="s">
        <v>9</v>
      </c>
      <c r="I219" s="87"/>
      <c r="J219" s="87"/>
      <c r="K219" s="87" t="s">
        <v>10</v>
      </c>
      <c r="L219" s="87"/>
      <c r="M219" s="87"/>
    </row>
    <row r="220" spans="1:13" ht="30">
      <c r="A220" s="86"/>
      <c r="B220" s="86"/>
      <c r="C220" s="86"/>
      <c r="D220" s="86"/>
      <c r="E220" s="28" t="s">
        <v>11</v>
      </c>
      <c r="F220" s="28" t="s">
        <v>12</v>
      </c>
      <c r="G220" s="28" t="s">
        <v>13</v>
      </c>
      <c r="H220" s="28" t="s">
        <v>43</v>
      </c>
      <c r="I220" s="28" t="s">
        <v>44</v>
      </c>
      <c r="J220" s="28" t="s">
        <v>16</v>
      </c>
      <c r="K220" s="28" t="s">
        <v>44</v>
      </c>
      <c r="L220" s="28" t="s">
        <v>16</v>
      </c>
      <c r="M220" s="28" t="s">
        <v>19</v>
      </c>
    </row>
    <row r="221" spans="1:13" ht="15.75">
      <c r="A221" s="53"/>
      <c r="B221" s="54"/>
      <c r="C221" s="54"/>
      <c r="D221" s="31" t="s">
        <v>20</v>
      </c>
      <c r="E221" s="30">
        <v>200</v>
      </c>
      <c r="F221" s="45">
        <v>2.5300000000000002</v>
      </c>
      <c r="G221" s="45">
        <f>E221*F221</f>
        <v>506.00000000000006</v>
      </c>
      <c r="H221" s="32"/>
      <c r="I221" s="30"/>
      <c r="J221" s="10"/>
      <c r="K221" s="33">
        <v>200</v>
      </c>
      <c r="L221" s="10">
        <f aca="true" t="shared" si="13" ref="L221:L238">ROUNDDOWN(K221*M221,2)</f>
        <v>506</v>
      </c>
      <c r="M221" s="34">
        <v>2.5300000000000002</v>
      </c>
    </row>
    <row r="222" spans="1:13" ht="18.75">
      <c r="A222" s="53"/>
      <c r="B222" s="54"/>
      <c r="C222" s="54"/>
      <c r="D222" s="52"/>
      <c r="E222" s="30"/>
      <c r="F222" s="45"/>
      <c r="G222" s="45"/>
      <c r="H222" s="30"/>
      <c r="I222" s="30"/>
      <c r="J222" s="10">
        <v>0</v>
      </c>
      <c r="K222" s="33">
        <v>200</v>
      </c>
      <c r="L222" s="10">
        <f t="shared" si="13"/>
        <v>506</v>
      </c>
      <c r="M222" s="34">
        <v>2.5300000000000002</v>
      </c>
    </row>
    <row r="223" spans="1:13" ht="18.75">
      <c r="A223" s="35"/>
      <c r="B223" s="39"/>
      <c r="C223" s="39"/>
      <c r="D223" s="52"/>
      <c r="E223" s="39"/>
      <c r="F223" s="40"/>
      <c r="G223" s="40"/>
      <c r="H223" s="30"/>
      <c r="I223" s="39"/>
      <c r="J223" s="10">
        <f aca="true" t="shared" si="14" ref="J223:J238">M223*I223</f>
        <v>0</v>
      </c>
      <c r="K223" s="33">
        <f aca="true" t="shared" si="15" ref="K223:K238">K222-I223</f>
        <v>200</v>
      </c>
      <c r="L223" s="10">
        <f t="shared" si="13"/>
        <v>506</v>
      </c>
      <c r="M223" s="34">
        <v>2.5300000000000002</v>
      </c>
    </row>
    <row r="224" spans="1:13" ht="18.75">
      <c r="A224" s="35"/>
      <c r="B224" s="39"/>
      <c r="C224" s="41"/>
      <c r="D224" s="52"/>
      <c r="E224" s="42"/>
      <c r="F224" s="40"/>
      <c r="G224" s="43"/>
      <c r="H224" s="39"/>
      <c r="I224" s="44"/>
      <c r="J224" s="10">
        <f t="shared" si="14"/>
        <v>0</v>
      </c>
      <c r="K224" s="33">
        <f t="shared" si="15"/>
        <v>200</v>
      </c>
      <c r="L224" s="10">
        <f t="shared" si="13"/>
        <v>506</v>
      </c>
      <c r="M224" s="34">
        <v>2.5300000000000002</v>
      </c>
    </row>
    <row r="225" spans="1:13" ht="18.75">
      <c r="A225" s="35"/>
      <c r="B225" s="30"/>
      <c r="C225" s="30"/>
      <c r="D225" s="52"/>
      <c r="E225" s="30"/>
      <c r="F225" s="45"/>
      <c r="G225" s="45"/>
      <c r="H225" s="30"/>
      <c r="I225" s="46"/>
      <c r="J225" s="10">
        <f t="shared" si="14"/>
        <v>0</v>
      </c>
      <c r="K225" s="33">
        <f t="shared" si="15"/>
        <v>200</v>
      </c>
      <c r="L225" s="10">
        <f t="shared" si="13"/>
        <v>506</v>
      </c>
      <c r="M225" s="34">
        <v>2.5300000000000002</v>
      </c>
    </row>
    <row r="226" spans="1:13" ht="15.75">
      <c r="A226" s="35"/>
      <c r="B226" s="30"/>
      <c r="C226" s="30"/>
      <c r="D226" s="124" t="s">
        <v>95</v>
      </c>
      <c r="E226" s="124"/>
      <c r="F226" s="124"/>
      <c r="G226" s="124"/>
      <c r="H226" s="124"/>
      <c r="I226" s="46"/>
      <c r="J226" s="10">
        <f t="shared" si="14"/>
        <v>0</v>
      </c>
      <c r="K226" s="33">
        <f t="shared" si="15"/>
        <v>200</v>
      </c>
      <c r="L226" s="10">
        <f t="shared" si="13"/>
        <v>506</v>
      </c>
      <c r="M226" s="34">
        <v>2.5300000000000002</v>
      </c>
    </row>
    <row r="227" spans="1:13" ht="15.75">
      <c r="A227" s="35"/>
      <c r="B227" s="30"/>
      <c r="C227" s="30"/>
      <c r="D227" s="124"/>
      <c r="E227" s="124"/>
      <c r="F227" s="124"/>
      <c r="G227" s="124"/>
      <c r="H227" s="124"/>
      <c r="I227" s="46"/>
      <c r="J227" s="10">
        <f t="shared" si="14"/>
        <v>0</v>
      </c>
      <c r="K227" s="33">
        <f t="shared" si="15"/>
        <v>200</v>
      </c>
      <c r="L227" s="10">
        <f t="shared" si="13"/>
        <v>506</v>
      </c>
      <c r="M227" s="34">
        <v>2.5300000000000002</v>
      </c>
    </row>
    <row r="228" spans="1:13" ht="15.75">
      <c r="A228" s="35"/>
      <c r="B228" s="30"/>
      <c r="C228" s="30"/>
      <c r="D228" s="124"/>
      <c r="E228" s="124"/>
      <c r="F228" s="124"/>
      <c r="G228" s="124"/>
      <c r="H228" s="124"/>
      <c r="I228" s="46"/>
      <c r="J228" s="10">
        <f t="shared" si="14"/>
        <v>0</v>
      </c>
      <c r="K228" s="33">
        <f t="shared" si="15"/>
        <v>200</v>
      </c>
      <c r="L228" s="10">
        <f t="shared" si="13"/>
        <v>506</v>
      </c>
      <c r="M228" s="34">
        <v>2.5300000000000002</v>
      </c>
    </row>
    <row r="229" spans="1:13" ht="15.75">
      <c r="A229" s="35"/>
      <c r="B229" s="30"/>
      <c r="C229" s="30"/>
      <c r="D229" s="124"/>
      <c r="E229" s="124"/>
      <c r="F229" s="124"/>
      <c r="G229" s="124"/>
      <c r="H229" s="124"/>
      <c r="I229" s="46"/>
      <c r="J229" s="10">
        <f t="shared" si="14"/>
        <v>0</v>
      </c>
      <c r="K229" s="33">
        <f t="shared" si="15"/>
        <v>200</v>
      </c>
      <c r="L229" s="10">
        <f t="shared" si="13"/>
        <v>506</v>
      </c>
      <c r="M229" s="34">
        <v>2.5300000000000002</v>
      </c>
    </row>
    <row r="230" spans="1:13" ht="15.75">
      <c r="A230" s="35"/>
      <c r="B230" s="30"/>
      <c r="C230" s="30"/>
      <c r="D230" s="37"/>
      <c r="E230" s="30"/>
      <c r="F230" s="45"/>
      <c r="G230" s="45"/>
      <c r="H230" s="30"/>
      <c r="I230" s="46"/>
      <c r="J230" s="10">
        <f t="shared" si="14"/>
        <v>0</v>
      </c>
      <c r="K230" s="33">
        <f t="shared" si="15"/>
        <v>200</v>
      </c>
      <c r="L230" s="10">
        <f t="shared" si="13"/>
        <v>506</v>
      </c>
      <c r="M230" s="34">
        <v>2.5300000000000002</v>
      </c>
    </row>
    <row r="231" spans="1:13" ht="15.75">
      <c r="A231" s="35"/>
      <c r="B231" s="30"/>
      <c r="C231" s="30"/>
      <c r="D231" s="35"/>
      <c r="E231" s="30"/>
      <c r="F231" s="45"/>
      <c r="G231" s="45"/>
      <c r="H231" s="30"/>
      <c r="I231" s="46"/>
      <c r="J231" s="10">
        <f t="shared" si="14"/>
        <v>0</v>
      </c>
      <c r="K231" s="33">
        <f t="shared" si="15"/>
        <v>200</v>
      </c>
      <c r="L231" s="10">
        <f t="shared" si="13"/>
        <v>506</v>
      </c>
      <c r="M231" s="34">
        <v>2.5300000000000002</v>
      </c>
    </row>
    <row r="232" spans="1:13" ht="15.75">
      <c r="A232" s="35"/>
      <c r="B232" s="30"/>
      <c r="C232" s="30"/>
      <c r="D232" s="35"/>
      <c r="E232" s="30"/>
      <c r="F232" s="45"/>
      <c r="G232" s="45"/>
      <c r="H232" s="30"/>
      <c r="I232" s="46"/>
      <c r="J232" s="10">
        <f t="shared" si="14"/>
        <v>0</v>
      </c>
      <c r="K232" s="33">
        <f t="shared" si="15"/>
        <v>200</v>
      </c>
      <c r="L232" s="10">
        <f t="shared" si="13"/>
        <v>506</v>
      </c>
      <c r="M232" s="34">
        <v>2.5300000000000002</v>
      </c>
    </row>
    <row r="233" spans="1:13" ht="15.75">
      <c r="A233" s="35"/>
      <c r="B233" s="30"/>
      <c r="C233" s="30"/>
      <c r="D233" s="35"/>
      <c r="E233" s="30"/>
      <c r="F233" s="45"/>
      <c r="G233" s="45"/>
      <c r="H233" s="30"/>
      <c r="I233" s="47"/>
      <c r="J233" s="10">
        <f t="shared" si="14"/>
        <v>0</v>
      </c>
      <c r="K233" s="33">
        <f t="shared" si="15"/>
        <v>200</v>
      </c>
      <c r="L233" s="10">
        <f t="shared" si="13"/>
        <v>506</v>
      </c>
      <c r="M233" s="34">
        <v>2.5300000000000002</v>
      </c>
    </row>
    <row r="234" spans="1:13" ht="15.75">
      <c r="A234" s="35"/>
      <c r="B234" s="30"/>
      <c r="C234" s="30"/>
      <c r="D234" s="35"/>
      <c r="E234" s="30"/>
      <c r="F234" s="45"/>
      <c r="G234" s="45"/>
      <c r="H234" s="30"/>
      <c r="I234" s="47"/>
      <c r="J234" s="10">
        <f t="shared" si="14"/>
        <v>0</v>
      </c>
      <c r="K234" s="33">
        <f t="shared" si="15"/>
        <v>200</v>
      </c>
      <c r="L234" s="10">
        <f t="shared" si="13"/>
        <v>506</v>
      </c>
      <c r="M234" s="34">
        <v>2.5300000000000002</v>
      </c>
    </row>
    <row r="235" spans="1:13" ht="15.75">
      <c r="A235" s="29"/>
      <c r="B235" s="30"/>
      <c r="C235" s="30"/>
      <c r="D235" s="35"/>
      <c r="E235" s="30"/>
      <c r="F235" s="45"/>
      <c r="G235" s="45"/>
      <c r="H235" s="30"/>
      <c r="I235" s="47"/>
      <c r="J235" s="10">
        <f t="shared" si="14"/>
        <v>0</v>
      </c>
      <c r="K235" s="33">
        <f t="shared" si="15"/>
        <v>200</v>
      </c>
      <c r="L235" s="10">
        <f t="shared" si="13"/>
        <v>506</v>
      </c>
      <c r="M235" s="34">
        <v>2.5300000000000002</v>
      </c>
    </row>
    <row r="236" spans="1:13" ht="15.75">
      <c r="A236" s="29"/>
      <c r="B236" s="30"/>
      <c r="C236" s="30"/>
      <c r="D236" s="35"/>
      <c r="E236" s="30"/>
      <c r="F236" s="45"/>
      <c r="G236" s="45"/>
      <c r="H236" s="30"/>
      <c r="I236" s="47"/>
      <c r="J236" s="10">
        <f t="shared" si="14"/>
        <v>0</v>
      </c>
      <c r="K236" s="33">
        <f t="shared" si="15"/>
        <v>200</v>
      </c>
      <c r="L236" s="10">
        <f t="shared" si="13"/>
        <v>506</v>
      </c>
      <c r="M236" s="34">
        <v>2.5300000000000002</v>
      </c>
    </row>
    <row r="237" spans="1:13" ht="15.75">
      <c r="A237" s="29"/>
      <c r="B237" s="30"/>
      <c r="C237" s="30"/>
      <c r="D237" s="35"/>
      <c r="E237" s="30"/>
      <c r="F237" s="45"/>
      <c r="G237" s="45"/>
      <c r="H237" s="30"/>
      <c r="I237" s="47"/>
      <c r="J237" s="10">
        <f t="shared" si="14"/>
        <v>0</v>
      </c>
      <c r="K237" s="33">
        <f t="shared" si="15"/>
        <v>200</v>
      </c>
      <c r="L237" s="10">
        <f t="shared" si="13"/>
        <v>506</v>
      </c>
      <c r="M237" s="34">
        <v>2.5300000000000002</v>
      </c>
    </row>
    <row r="238" spans="1:13" ht="15.75">
      <c r="A238" s="29"/>
      <c r="B238" s="30"/>
      <c r="C238" s="30"/>
      <c r="D238" s="35"/>
      <c r="E238" s="30"/>
      <c r="F238" s="45"/>
      <c r="G238" s="45"/>
      <c r="H238" s="30"/>
      <c r="I238" s="47"/>
      <c r="J238" s="10">
        <f t="shared" si="14"/>
        <v>0</v>
      </c>
      <c r="K238" s="48">
        <f t="shared" si="15"/>
        <v>200</v>
      </c>
      <c r="L238" s="10">
        <f t="shared" si="13"/>
        <v>506</v>
      </c>
      <c r="M238" s="34">
        <v>2.5300000000000002</v>
      </c>
    </row>
    <row r="239" spans="1:13" ht="18">
      <c r="A239" s="29"/>
      <c r="B239" s="30"/>
      <c r="C239" s="30"/>
      <c r="D239" s="35"/>
      <c r="E239" s="30"/>
      <c r="F239" s="45"/>
      <c r="G239" s="45"/>
      <c r="H239" s="30"/>
      <c r="I239" s="49">
        <f>SUM(I222:I238)</f>
        <v>0</v>
      </c>
      <c r="J239" s="50">
        <f>SUM(J222:J238)</f>
        <v>0</v>
      </c>
      <c r="K239" s="33"/>
      <c r="L239" s="10"/>
      <c r="M239" s="51"/>
    </row>
    <row r="241" spans="1:13" ht="15" customHeight="1">
      <c r="A241" s="83"/>
      <c r="B241" s="83"/>
      <c r="C241" s="83"/>
      <c r="D241" s="125" t="s">
        <v>98</v>
      </c>
      <c r="E241" s="125"/>
      <c r="F241" s="125"/>
      <c r="G241" s="125"/>
      <c r="H241" s="125"/>
      <c r="I241" s="125"/>
      <c r="J241" s="125"/>
      <c r="K241" s="26" t="s">
        <v>1</v>
      </c>
      <c r="L241" s="85">
        <v>2007</v>
      </c>
      <c r="M241" s="85"/>
    </row>
    <row r="242" spans="1:13" ht="15.75">
      <c r="A242" s="83"/>
      <c r="B242" s="83"/>
      <c r="C242" s="83"/>
      <c r="D242" s="125"/>
      <c r="E242" s="125"/>
      <c r="F242" s="125"/>
      <c r="G242" s="125"/>
      <c r="H242" s="125"/>
      <c r="I242" s="125"/>
      <c r="J242" s="125"/>
      <c r="K242" s="27" t="s">
        <v>2</v>
      </c>
      <c r="L242" s="85" t="s">
        <v>35</v>
      </c>
      <c r="M242" s="85"/>
    </row>
    <row r="243" spans="1:13" ht="15" customHeight="1">
      <c r="A243" s="86" t="s">
        <v>4</v>
      </c>
      <c r="B243" s="86" t="s">
        <v>5</v>
      </c>
      <c r="C243" s="86" t="s">
        <v>6</v>
      </c>
      <c r="D243" s="86" t="s">
        <v>7</v>
      </c>
      <c r="E243" s="87" t="s">
        <v>8</v>
      </c>
      <c r="F243" s="87"/>
      <c r="G243" s="87"/>
      <c r="H243" s="87" t="s">
        <v>9</v>
      </c>
      <c r="I243" s="87"/>
      <c r="J243" s="87"/>
      <c r="K243" s="87" t="s">
        <v>10</v>
      </c>
      <c r="L243" s="87"/>
      <c r="M243" s="87"/>
    </row>
    <row r="244" spans="1:13" ht="30">
      <c r="A244" s="86"/>
      <c r="B244" s="86"/>
      <c r="C244" s="86"/>
      <c r="D244" s="86"/>
      <c r="E244" s="28" t="s">
        <v>11</v>
      </c>
      <c r="F244" s="28" t="s">
        <v>12</v>
      </c>
      <c r="G244" s="28" t="s">
        <v>13</v>
      </c>
      <c r="H244" s="28" t="s">
        <v>43</v>
      </c>
      <c r="I244" s="28" t="s">
        <v>44</v>
      </c>
      <c r="J244" s="28" t="s">
        <v>16</v>
      </c>
      <c r="K244" s="28" t="s">
        <v>44</v>
      </c>
      <c r="L244" s="28" t="s">
        <v>16</v>
      </c>
      <c r="M244" s="28" t="s">
        <v>19</v>
      </c>
    </row>
    <row r="245" spans="1:13" ht="15.75">
      <c r="A245" s="53"/>
      <c r="B245" s="54"/>
      <c r="C245" s="54"/>
      <c r="D245" s="31" t="s">
        <v>20</v>
      </c>
      <c r="E245" s="30"/>
      <c r="F245" s="45"/>
      <c r="G245" s="45"/>
      <c r="H245" s="32"/>
      <c r="I245" s="30"/>
      <c r="J245" s="10"/>
      <c r="K245" s="33">
        <v>200</v>
      </c>
      <c r="L245" s="10">
        <f aca="true" t="shared" si="16" ref="L245:L262">ROUNDDOWN(K245*M245,2)</f>
        <v>506</v>
      </c>
      <c r="M245" s="34">
        <v>2.5300000000000002</v>
      </c>
    </row>
    <row r="246" spans="1:13" ht="18.75">
      <c r="A246" s="53"/>
      <c r="B246" s="54"/>
      <c r="C246" s="54"/>
      <c r="D246" s="52"/>
      <c r="E246" s="30"/>
      <c r="F246" s="45"/>
      <c r="G246" s="45"/>
      <c r="H246" s="30"/>
      <c r="I246" s="30"/>
      <c r="J246" s="10">
        <v>0</v>
      </c>
      <c r="K246" s="33">
        <v>200</v>
      </c>
      <c r="L246" s="10">
        <f t="shared" si="16"/>
        <v>506</v>
      </c>
      <c r="M246" s="34">
        <v>2.5300000000000002</v>
      </c>
    </row>
    <row r="247" spans="1:13" ht="18.75">
      <c r="A247" s="35"/>
      <c r="B247" s="39"/>
      <c r="C247" s="39"/>
      <c r="D247" s="52"/>
      <c r="E247" s="39"/>
      <c r="F247" s="40"/>
      <c r="G247" s="40"/>
      <c r="H247" s="30"/>
      <c r="I247" s="39"/>
      <c r="J247" s="10">
        <f aca="true" t="shared" si="17" ref="J247:J262">M247*I247</f>
        <v>0</v>
      </c>
      <c r="K247" s="33">
        <f aca="true" t="shared" si="18" ref="K247:K262">K246-I247</f>
        <v>200</v>
      </c>
      <c r="L247" s="10">
        <f t="shared" si="16"/>
        <v>506</v>
      </c>
      <c r="M247" s="34">
        <v>2.5300000000000002</v>
      </c>
    </row>
    <row r="248" spans="1:13" ht="18.75">
      <c r="A248" s="35"/>
      <c r="B248" s="39"/>
      <c r="C248" s="41"/>
      <c r="D248" s="52"/>
      <c r="E248" s="42"/>
      <c r="F248" s="40"/>
      <c r="G248" s="43"/>
      <c r="H248" s="39"/>
      <c r="I248" s="44"/>
      <c r="J248" s="10">
        <f t="shared" si="17"/>
        <v>0</v>
      </c>
      <c r="K248" s="33">
        <f t="shared" si="18"/>
        <v>200</v>
      </c>
      <c r="L248" s="10">
        <f t="shared" si="16"/>
        <v>506</v>
      </c>
      <c r="M248" s="34">
        <v>2.5300000000000002</v>
      </c>
    </row>
    <row r="249" spans="1:13" ht="18.75">
      <c r="A249" s="35"/>
      <c r="B249" s="30"/>
      <c r="C249" s="30"/>
      <c r="D249" s="52"/>
      <c r="E249" s="30"/>
      <c r="F249" s="45"/>
      <c r="G249" s="45"/>
      <c r="H249" s="30"/>
      <c r="I249" s="46"/>
      <c r="J249" s="10">
        <f t="shared" si="17"/>
        <v>0</v>
      </c>
      <c r="K249" s="33">
        <f t="shared" si="18"/>
        <v>200</v>
      </c>
      <c r="L249" s="10">
        <f t="shared" si="16"/>
        <v>506</v>
      </c>
      <c r="M249" s="34">
        <v>2.5300000000000002</v>
      </c>
    </row>
    <row r="250" spans="1:13" ht="15.75">
      <c r="A250" s="35"/>
      <c r="B250" s="30"/>
      <c r="C250" s="30"/>
      <c r="D250" s="124" t="s">
        <v>95</v>
      </c>
      <c r="E250" s="124"/>
      <c r="F250" s="124"/>
      <c r="G250" s="124"/>
      <c r="H250" s="124"/>
      <c r="I250" s="46"/>
      <c r="J250" s="10">
        <f t="shared" si="17"/>
        <v>0</v>
      </c>
      <c r="K250" s="33">
        <f t="shared" si="18"/>
        <v>200</v>
      </c>
      <c r="L250" s="10">
        <f t="shared" si="16"/>
        <v>506</v>
      </c>
      <c r="M250" s="34">
        <v>2.5300000000000002</v>
      </c>
    </row>
    <row r="251" spans="1:13" ht="15.75">
      <c r="A251" s="35"/>
      <c r="B251" s="30"/>
      <c r="C251" s="30"/>
      <c r="D251" s="124"/>
      <c r="E251" s="124"/>
      <c r="F251" s="124"/>
      <c r="G251" s="124"/>
      <c r="H251" s="124"/>
      <c r="I251" s="46"/>
      <c r="J251" s="10">
        <f t="shared" si="17"/>
        <v>0</v>
      </c>
      <c r="K251" s="33">
        <f t="shared" si="18"/>
        <v>200</v>
      </c>
      <c r="L251" s="10">
        <f t="shared" si="16"/>
        <v>506</v>
      </c>
      <c r="M251" s="34">
        <v>2.5300000000000002</v>
      </c>
    </row>
    <row r="252" spans="1:13" ht="15.75">
      <c r="A252" s="35"/>
      <c r="B252" s="30"/>
      <c r="C252" s="30"/>
      <c r="D252" s="124"/>
      <c r="E252" s="124"/>
      <c r="F252" s="124"/>
      <c r="G252" s="124"/>
      <c r="H252" s="124"/>
      <c r="I252" s="46"/>
      <c r="J252" s="10">
        <f t="shared" si="17"/>
        <v>0</v>
      </c>
      <c r="K252" s="33">
        <f t="shared" si="18"/>
        <v>200</v>
      </c>
      <c r="L252" s="10">
        <f t="shared" si="16"/>
        <v>506</v>
      </c>
      <c r="M252" s="34">
        <v>2.5300000000000002</v>
      </c>
    </row>
    <row r="253" spans="1:13" ht="15.75">
      <c r="A253" s="35"/>
      <c r="B253" s="30"/>
      <c r="C253" s="30"/>
      <c r="D253" s="124"/>
      <c r="E253" s="124"/>
      <c r="F253" s="124"/>
      <c r="G253" s="124"/>
      <c r="H253" s="124"/>
      <c r="I253" s="46"/>
      <c r="J253" s="10">
        <f t="shared" si="17"/>
        <v>0</v>
      </c>
      <c r="K253" s="33">
        <f t="shared" si="18"/>
        <v>200</v>
      </c>
      <c r="L253" s="10">
        <f t="shared" si="16"/>
        <v>506</v>
      </c>
      <c r="M253" s="34">
        <v>2.5300000000000002</v>
      </c>
    </row>
    <row r="254" spans="1:13" ht="15.75">
      <c r="A254" s="35"/>
      <c r="B254" s="30"/>
      <c r="C254" s="30"/>
      <c r="D254" s="37"/>
      <c r="E254" s="30"/>
      <c r="F254" s="45"/>
      <c r="G254" s="45"/>
      <c r="H254" s="30"/>
      <c r="I254" s="46"/>
      <c r="J254" s="10">
        <f t="shared" si="17"/>
        <v>0</v>
      </c>
      <c r="K254" s="33">
        <f t="shared" si="18"/>
        <v>200</v>
      </c>
      <c r="L254" s="10">
        <f t="shared" si="16"/>
        <v>506</v>
      </c>
      <c r="M254" s="34">
        <v>2.5300000000000002</v>
      </c>
    </row>
    <row r="255" spans="1:13" ht="15.75">
      <c r="A255" s="35"/>
      <c r="B255" s="30"/>
      <c r="C255" s="30"/>
      <c r="D255" s="35"/>
      <c r="E255" s="30"/>
      <c r="F255" s="45"/>
      <c r="G255" s="45"/>
      <c r="H255" s="30"/>
      <c r="I255" s="46"/>
      <c r="J255" s="10">
        <f t="shared" si="17"/>
        <v>0</v>
      </c>
      <c r="K255" s="33">
        <f t="shared" si="18"/>
        <v>200</v>
      </c>
      <c r="L255" s="10">
        <f t="shared" si="16"/>
        <v>506</v>
      </c>
      <c r="M255" s="34">
        <v>2.5300000000000002</v>
      </c>
    </row>
    <row r="256" spans="1:13" ht="15.75">
      <c r="A256" s="35"/>
      <c r="B256" s="30"/>
      <c r="C256" s="30"/>
      <c r="D256" s="35"/>
      <c r="E256" s="30"/>
      <c r="F256" s="45"/>
      <c r="G256" s="45"/>
      <c r="H256" s="30"/>
      <c r="I256" s="46"/>
      <c r="J256" s="10">
        <f t="shared" si="17"/>
        <v>0</v>
      </c>
      <c r="K256" s="33">
        <f t="shared" si="18"/>
        <v>200</v>
      </c>
      <c r="L256" s="10">
        <f t="shared" si="16"/>
        <v>506</v>
      </c>
      <c r="M256" s="34">
        <v>2.5300000000000002</v>
      </c>
    </row>
    <row r="257" spans="1:13" ht="15.75">
      <c r="A257" s="35"/>
      <c r="B257" s="30"/>
      <c r="C257" s="30"/>
      <c r="D257" s="35"/>
      <c r="E257" s="30"/>
      <c r="F257" s="45"/>
      <c r="G257" s="45"/>
      <c r="H257" s="30"/>
      <c r="I257" s="47"/>
      <c r="J257" s="10">
        <f t="shared" si="17"/>
        <v>0</v>
      </c>
      <c r="K257" s="33">
        <f t="shared" si="18"/>
        <v>200</v>
      </c>
      <c r="L257" s="10">
        <f t="shared" si="16"/>
        <v>506</v>
      </c>
      <c r="M257" s="34">
        <v>2.5300000000000002</v>
      </c>
    </row>
    <row r="258" spans="1:13" ht="15.75">
      <c r="A258" s="35"/>
      <c r="B258" s="30"/>
      <c r="C258" s="30"/>
      <c r="D258" s="35"/>
      <c r="E258" s="30"/>
      <c r="F258" s="45"/>
      <c r="G258" s="45"/>
      <c r="H258" s="30"/>
      <c r="I258" s="47"/>
      <c r="J258" s="10">
        <f t="shared" si="17"/>
        <v>0</v>
      </c>
      <c r="K258" s="33">
        <f t="shared" si="18"/>
        <v>200</v>
      </c>
      <c r="L258" s="10">
        <f t="shared" si="16"/>
        <v>506</v>
      </c>
      <c r="M258" s="34">
        <v>2.5300000000000002</v>
      </c>
    </row>
    <row r="259" spans="1:13" ht="15.75">
      <c r="A259" s="29"/>
      <c r="B259" s="30"/>
      <c r="C259" s="30"/>
      <c r="D259" s="35"/>
      <c r="E259" s="30"/>
      <c r="F259" s="45"/>
      <c r="G259" s="45"/>
      <c r="H259" s="30"/>
      <c r="I259" s="47"/>
      <c r="J259" s="10">
        <f t="shared" si="17"/>
        <v>0</v>
      </c>
      <c r="K259" s="33">
        <f t="shared" si="18"/>
        <v>200</v>
      </c>
      <c r="L259" s="10">
        <f t="shared" si="16"/>
        <v>506</v>
      </c>
      <c r="M259" s="34">
        <v>2.5300000000000002</v>
      </c>
    </row>
    <row r="260" spans="1:13" ht="15.75">
      <c r="A260" s="29"/>
      <c r="B260" s="30"/>
      <c r="C260" s="30"/>
      <c r="D260" s="35"/>
      <c r="E260" s="30"/>
      <c r="F260" s="45"/>
      <c r="G260" s="45"/>
      <c r="H260" s="30"/>
      <c r="I260" s="47"/>
      <c r="J260" s="10">
        <f t="shared" si="17"/>
        <v>0</v>
      </c>
      <c r="K260" s="33">
        <f t="shared" si="18"/>
        <v>200</v>
      </c>
      <c r="L260" s="10">
        <f t="shared" si="16"/>
        <v>506</v>
      </c>
      <c r="M260" s="34">
        <v>2.5300000000000002</v>
      </c>
    </row>
    <row r="261" spans="1:13" ht="15.75">
      <c r="A261" s="29"/>
      <c r="B261" s="30"/>
      <c r="C261" s="30"/>
      <c r="D261" s="35"/>
      <c r="E261" s="30"/>
      <c r="F261" s="45"/>
      <c r="G261" s="45"/>
      <c r="H261" s="30"/>
      <c r="I261" s="47"/>
      <c r="J261" s="10">
        <f t="shared" si="17"/>
        <v>0</v>
      </c>
      <c r="K261" s="33">
        <f t="shared" si="18"/>
        <v>200</v>
      </c>
      <c r="L261" s="10">
        <f t="shared" si="16"/>
        <v>506</v>
      </c>
      <c r="M261" s="34">
        <v>2.5300000000000002</v>
      </c>
    </row>
    <row r="262" spans="1:13" ht="15.75">
      <c r="A262" s="29"/>
      <c r="B262" s="30"/>
      <c r="C262" s="30"/>
      <c r="D262" s="35"/>
      <c r="E262" s="30"/>
      <c r="F262" s="45"/>
      <c r="G262" s="45"/>
      <c r="H262" s="30"/>
      <c r="I262" s="47"/>
      <c r="J262" s="10">
        <f t="shared" si="17"/>
        <v>0</v>
      </c>
      <c r="K262" s="48">
        <f t="shared" si="18"/>
        <v>200</v>
      </c>
      <c r="L262" s="10">
        <f t="shared" si="16"/>
        <v>506</v>
      </c>
      <c r="M262" s="34">
        <v>2.5300000000000002</v>
      </c>
    </row>
    <row r="263" spans="1:13" ht="18">
      <c r="A263" s="29"/>
      <c r="B263" s="30"/>
      <c r="C263" s="30"/>
      <c r="D263" s="35"/>
      <c r="E263" s="30"/>
      <c r="F263" s="45"/>
      <c r="G263" s="45"/>
      <c r="H263" s="30"/>
      <c r="I263" s="49">
        <f>SUM(I246:I262)</f>
        <v>0</v>
      </c>
      <c r="J263" s="50">
        <f>SUM(J246:J262)</f>
        <v>0</v>
      </c>
      <c r="K263" s="33"/>
      <c r="L263" s="10"/>
      <c r="M263" s="51"/>
    </row>
    <row r="265" spans="1:13" ht="15" customHeight="1">
      <c r="A265" s="83"/>
      <c r="B265" s="83"/>
      <c r="C265" s="83"/>
      <c r="D265" s="125" t="s">
        <v>98</v>
      </c>
      <c r="E265" s="125"/>
      <c r="F265" s="125"/>
      <c r="G265" s="125"/>
      <c r="H265" s="125"/>
      <c r="I265" s="125"/>
      <c r="J265" s="125"/>
      <c r="K265" s="26" t="s">
        <v>1</v>
      </c>
      <c r="L265" s="85">
        <v>2009</v>
      </c>
      <c r="M265" s="85"/>
    </row>
    <row r="266" spans="1:13" ht="15.75">
      <c r="A266" s="83"/>
      <c r="B266" s="83"/>
      <c r="C266" s="83"/>
      <c r="D266" s="125"/>
      <c r="E266" s="125"/>
      <c r="F266" s="125"/>
      <c r="G266" s="125"/>
      <c r="H266" s="125"/>
      <c r="I266" s="125"/>
      <c r="J266" s="125"/>
      <c r="K266" s="27" t="s">
        <v>2</v>
      </c>
      <c r="L266" s="85" t="s">
        <v>97</v>
      </c>
      <c r="M266" s="85"/>
    </row>
    <row r="267" spans="1:13" ht="15" customHeight="1">
      <c r="A267" s="86" t="s">
        <v>4</v>
      </c>
      <c r="B267" s="86" t="s">
        <v>5</v>
      </c>
      <c r="C267" s="86" t="s">
        <v>6</v>
      </c>
      <c r="D267" s="86" t="s">
        <v>7</v>
      </c>
      <c r="E267" s="87" t="s">
        <v>8</v>
      </c>
      <c r="F267" s="87"/>
      <c r="G267" s="87"/>
      <c r="H267" s="87" t="s">
        <v>9</v>
      </c>
      <c r="I267" s="87"/>
      <c r="J267" s="87"/>
      <c r="K267" s="87" t="s">
        <v>10</v>
      </c>
      <c r="L267" s="87"/>
      <c r="M267" s="87"/>
    </row>
    <row r="268" spans="1:13" ht="30">
      <c r="A268" s="86"/>
      <c r="B268" s="86"/>
      <c r="C268" s="86"/>
      <c r="D268" s="86"/>
      <c r="E268" s="28" t="s">
        <v>11</v>
      </c>
      <c r="F268" s="28" t="s">
        <v>12</v>
      </c>
      <c r="G268" s="28" t="s">
        <v>13</v>
      </c>
      <c r="H268" s="28" t="s">
        <v>43</v>
      </c>
      <c r="I268" s="28" t="s">
        <v>44</v>
      </c>
      <c r="J268" s="28" t="s">
        <v>16</v>
      </c>
      <c r="K268" s="28" t="s">
        <v>44</v>
      </c>
      <c r="L268" s="28" t="s">
        <v>16</v>
      </c>
      <c r="M268" s="28" t="s">
        <v>19</v>
      </c>
    </row>
    <row r="269" spans="1:13" ht="15.75">
      <c r="A269" s="53"/>
      <c r="B269" s="54"/>
      <c r="C269" s="54"/>
      <c r="D269" s="31" t="s">
        <v>20</v>
      </c>
      <c r="E269" s="30"/>
      <c r="F269" s="45"/>
      <c r="G269" s="45"/>
      <c r="H269" s="32"/>
      <c r="I269" s="30"/>
      <c r="J269" s="10"/>
      <c r="K269" s="33">
        <v>200</v>
      </c>
      <c r="L269" s="10">
        <f aca="true" t="shared" si="19" ref="L269:L286">ROUNDDOWN(K269*M269,2)</f>
        <v>506</v>
      </c>
      <c r="M269" s="34">
        <v>2.5300000000000002</v>
      </c>
    </row>
    <row r="270" spans="1:13" ht="18.75">
      <c r="A270" s="53"/>
      <c r="B270" s="54"/>
      <c r="C270" s="54"/>
      <c r="D270" s="52"/>
      <c r="E270" s="30"/>
      <c r="F270" s="45"/>
      <c r="G270" s="45"/>
      <c r="H270" s="30"/>
      <c r="I270" s="30"/>
      <c r="J270" s="10">
        <v>0</v>
      </c>
      <c r="K270" s="33">
        <v>200</v>
      </c>
      <c r="L270" s="10">
        <f t="shared" si="19"/>
        <v>506</v>
      </c>
      <c r="M270" s="34">
        <v>2.5300000000000002</v>
      </c>
    </row>
    <row r="271" spans="1:13" ht="18.75">
      <c r="A271" s="35"/>
      <c r="B271" s="39"/>
      <c r="C271" s="39"/>
      <c r="D271" s="52"/>
      <c r="E271" s="39"/>
      <c r="F271" s="40"/>
      <c r="G271" s="40"/>
      <c r="H271" s="30"/>
      <c r="I271" s="39"/>
      <c r="J271" s="10">
        <f aca="true" t="shared" si="20" ref="J271:J286">M271*I271</f>
        <v>0</v>
      </c>
      <c r="K271" s="33">
        <f aca="true" t="shared" si="21" ref="K271:K286">K270-I271</f>
        <v>200</v>
      </c>
      <c r="L271" s="10">
        <f t="shared" si="19"/>
        <v>506</v>
      </c>
      <c r="M271" s="34">
        <v>2.5300000000000002</v>
      </c>
    </row>
    <row r="272" spans="1:13" ht="18.75">
      <c r="A272" s="35"/>
      <c r="B272" s="39"/>
      <c r="C272" s="41"/>
      <c r="D272" s="52"/>
      <c r="E272" s="42"/>
      <c r="F272" s="40"/>
      <c r="G272" s="43"/>
      <c r="H272" s="39"/>
      <c r="I272" s="44"/>
      <c r="J272" s="10">
        <f t="shared" si="20"/>
        <v>0</v>
      </c>
      <c r="K272" s="33">
        <f t="shared" si="21"/>
        <v>200</v>
      </c>
      <c r="L272" s="10">
        <f t="shared" si="19"/>
        <v>506</v>
      </c>
      <c r="M272" s="34">
        <v>2.5300000000000002</v>
      </c>
    </row>
    <row r="273" spans="1:13" ht="18.75">
      <c r="A273" s="35"/>
      <c r="B273" s="30"/>
      <c r="C273" s="30"/>
      <c r="D273" s="52"/>
      <c r="E273" s="30"/>
      <c r="F273" s="45"/>
      <c r="G273" s="45"/>
      <c r="H273" s="30"/>
      <c r="I273" s="46"/>
      <c r="J273" s="10">
        <f t="shared" si="20"/>
        <v>0</v>
      </c>
      <c r="K273" s="33">
        <f t="shared" si="21"/>
        <v>200</v>
      </c>
      <c r="L273" s="10">
        <f t="shared" si="19"/>
        <v>506</v>
      </c>
      <c r="M273" s="34">
        <v>2.5300000000000002</v>
      </c>
    </row>
    <row r="274" spans="1:13" ht="15.75">
      <c r="A274" s="35"/>
      <c r="B274" s="30"/>
      <c r="C274" s="30"/>
      <c r="D274" s="124" t="s">
        <v>95</v>
      </c>
      <c r="E274" s="124"/>
      <c r="F274" s="124"/>
      <c r="G274" s="124"/>
      <c r="H274" s="124"/>
      <c r="I274" s="46"/>
      <c r="J274" s="10">
        <f t="shared" si="20"/>
        <v>0</v>
      </c>
      <c r="K274" s="33">
        <f t="shared" si="21"/>
        <v>200</v>
      </c>
      <c r="L274" s="10">
        <f t="shared" si="19"/>
        <v>506</v>
      </c>
      <c r="M274" s="34">
        <v>2.5300000000000002</v>
      </c>
    </row>
    <row r="275" spans="1:13" ht="15.75">
      <c r="A275" s="35"/>
      <c r="B275" s="30"/>
      <c r="C275" s="30"/>
      <c r="D275" s="124"/>
      <c r="E275" s="124"/>
      <c r="F275" s="124"/>
      <c r="G275" s="124"/>
      <c r="H275" s="124"/>
      <c r="I275" s="46"/>
      <c r="J275" s="10">
        <f t="shared" si="20"/>
        <v>0</v>
      </c>
      <c r="K275" s="33">
        <f t="shared" si="21"/>
        <v>200</v>
      </c>
      <c r="L275" s="10">
        <f t="shared" si="19"/>
        <v>506</v>
      </c>
      <c r="M275" s="34">
        <v>2.5300000000000002</v>
      </c>
    </row>
    <row r="276" spans="1:13" ht="15.75">
      <c r="A276" s="35"/>
      <c r="B276" s="30"/>
      <c r="C276" s="30"/>
      <c r="D276" s="124"/>
      <c r="E276" s="124"/>
      <c r="F276" s="124"/>
      <c r="G276" s="124"/>
      <c r="H276" s="124"/>
      <c r="I276" s="46"/>
      <c r="J276" s="10">
        <f t="shared" si="20"/>
        <v>0</v>
      </c>
      <c r="K276" s="33">
        <f t="shared" si="21"/>
        <v>200</v>
      </c>
      <c r="L276" s="10">
        <f t="shared" si="19"/>
        <v>506</v>
      </c>
      <c r="M276" s="34">
        <v>2.5300000000000002</v>
      </c>
    </row>
    <row r="277" spans="1:13" ht="15.75">
      <c r="A277" s="35"/>
      <c r="B277" s="30"/>
      <c r="C277" s="30"/>
      <c r="D277" s="124"/>
      <c r="E277" s="124"/>
      <c r="F277" s="124"/>
      <c r="G277" s="124"/>
      <c r="H277" s="124"/>
      <c r="I277" s="46"/>
      <c r="J277" s="10">
        <f t="shared" si="20"/>
        <v>0</v>
      </c>
      <c r="K277" s="33">
        <f t="shared" si="21"/>
        <v>200</v>
      </c>
      <c r="L277" s="10">
        <f t="shared" si="19"/>
        <v>506</v>
      </c>
      <c r="M277" s="34">
        <v>2.5300000000000002</v>
      </c>
    </row>
    <row r="278" spans="1:13" ht="15.75">
      <c r="A278" s="35"/>
      <c r="B278" s="30"/>
      <c r="C278" s="30"/>
      <c r="D278" s="37"/>
      <c r="E278" s="30"/>
      <c r="F278" s="45"/>
      <c r="G278" s="45"/>
      <c r="H278" s="30"/>
      <c r="I278" s="46"/>
      <c r="J278" s="10">
        <f t="shared" si="20"/>
        <v>0</v>
      </c>
      <c r="K278" s="33">
        <f t="shared" si="21"/>
        <v>200</v>
      </c>
      <c r="L278" s="10">
        <f t="shared" si="19"/>
        <v>506</v>
      </c>
      <c r="M278" s="34">
        <v>2.5300000000000002</v>
      </c>
    </row>
    <row r="279" spans="1:13" ht="15.75">
      <c r="A279" s="35"/>
      <c r="B279" s="30"/>
      <c r="C279" s="30"/>
      <c r="D279" s="35"/>
      <c r="E279" s="30"/>
      <c r="F279" s="45"/>
      <c r="G279" s="45"/>
      <c r="H279" s="30"/>
      <c r="I279" s="46"/>
      <c r="J279" s="10">
        <f t="shared" si="20"/>
        <v>0</v>
      </c>
      <c r="K279" s="33">
        <f t="shared" si="21"/>
        <v>200</v>
      </c>
      <c r="L279" s="10">
        <f t="shared" si="19"/>
        <v>506</v>
      </c>
      <c r="M279" s="34">
        <v>2.5300000000000002</v>
      </c>
    </row>
    <row r="280" spans="1:13" ht="15.75">
      <c r="A280" s="35"/>
      <c r="B280" s="30"/>
      <c r="C280" s="30"/>
      <c r="D280" s="35"/>
      <c r="E280" s="30"/>
      <c r="F280" s="45"/>
      <c r="G280" s="45"/>
      <c r="H280" s="30"/>
      <c r="I280" s="46"/>
      <c r="J280" s="10">
        <f t="shared" si="20"/>
        <v>0</v>
      </c>
      <c r="K280" s="33">
        <f t="shared" si="21"/>
        <v>200</v>
      </c>
      <c r="L280" s="10">
        <f t="shared" si="19"/>
        <v>506</v>
      </c>
      <c r="M280" s="34">
        <v>2.5300000000000002</v>
      </c>
    </row>
    <row r="281" spans="1:13" ht="15.75">
      <c r="A281" s="35"/>
      <c r="B281" s="30"/>
      <c r="C281" s="30"/>
      <c r="D281" s="35"/>
      <c r="E281" s="30"/>
      <c r="F281" s="45"/>
      <c r="G281" s="45"/>
      <c r="H281" s="30"/>
      <c r="I281" s="47"/>
      <c r="J281" s="10">
        <f t="shared" si="20"/>
        <v>0</v>
      </c>
      <c r="K281" s="33">
        <f t="shared" si="21"/>
        <v>200</v>
      </c>
      <c r="L281" s="10">
        <f t="shared" si="19"/>
        <v>506</v>
      </c>
      <c r="M281" s="34">
        <v>2.5300000000000002</v>
      </c>
    </row>
    <row r="282" spans="1:13" ht="15.75">
      <c r="A282" s="35"/>
      <c r="B282" s="30"/>
      <c r="C282" s="30"/>
      <c r="D282" s="35"/>
      <c r="E282" s="30"/>
      <c r="F282" s="45"/>
      <c r="G282" s="45"/>
      <c r="H282" s="30"/>
      <c r="I282" s="47"/>
      <c r="J282" s="10">
        <f t="shared" si="20"/>
        <v>0</v>
      </c>
      <c r="K282" s="33">
        <f t="shared" si="21"/>
        <v>200</v>
      </c>
      <c r="L282" s="10">
        <f t="shared" si="19"/>
        <v>506</v>
      </c>
      <c r="M282" s="34">
        <v>2.5300000000000002</v>
      </c>
    </row>
    <row r="283" spans="1:13" ht="15.75">
      <c r="A283" s="29"/>
      <c r="B283" s="30"/>
      <c r="C283" s="30"/>
      <c r="D283" s="35"/>
      <c r="E283" s="30"/>
      <c r="F283" s="45"/>
      <c r="G283" s="45"/>
      <c r="H283" s="30"/>
      <c r="I283" s="47"/>
      <c r="J283" s="10">
        <f t="shared" si="20"/>
        <v>0</v>
      </c>
      <c r="K283" s="33">
        <f t="shared" si="21"/>
        <v>200</v>
      </c>
      <c r="L283" s="10">
        <f t="shared" si="19"/>
        <v>506</v>
      </c>
      <c r="M283" s="34">
        <v>2.5300000000000002</v>
      </c>
    </row>
    <row r="284" spans="1:13" ht="15.75">
      <c r="A284" s="29"/>
      <c r="B284" s="30"/>
      <c r="C284" s="30"/>
      <c r="D284" s="35"/>
      <c r="E284" s="30"/>
      <c r="F284" s="45"/>
      <c r="G284" s="45"/>
      <c r="H284" s="30"/>
      <c r="I284" s="47"/>
      <c r="J284" s="10">
        <f t="shared" si="20"/>
        <v>0</v>
      </c>
      <c r="K284" s="33">
        <f t="shared" si="21"/>
        <v>200</v>
      </c>
      <c r="L284" s="10">
        <f t="shared" si="19"/>
        <v>506</v>
      </c>
      <c r="M284" s="34">
        <v>2.5300000000000002</v>
      </c>
    </row>
    <row r="285" spans="1:13" ht="15.75">
      <c r="A285" s="29"/>
      <c r="B285" s="30"/>
      <c r="C285" s="30"/>
      <c r="D285" s="35"/>
      <c r="E285" s="30"/>
      <c r="F285" s="45"/>
      <c r="G285" s="45"/>
      <c r="H285" s="30"/>
      <c r="I285" s="47"/>
      <c r="J285" s="10">
        <f t="shared" si="20"/>
        <v>0</v>
      </c>
      <c r="K285" s="33">
        <f t="shared" si="21"/>
        <v>200</v>
      </c>
      <c r="L285" s="10">
        <f t="shared" si="19"/>
        <v>506</v>
      </c>
      <c r="M285" s="34">
        <v>2.5300000000000002</v>
      </c>
    </row>
    <row r="286" spans="1:13" ht="15.75">
      <c r="A286" s="29"/>
      <c r="B286" s="30"/>
      <c r="C286" s="30"/>
      <c r="D286" s="35"/>
      <c r="E286" s="30"/>
      <c r="F286" s="45"/>
      <c r="G286" s="45"/>
      <c r="H286" s="30"/>
      <c r="I286" s="47"/>
      <c r="J286" s="10">
        <f t="shared" si="20"/>
        <v>0</v>
      </c>
      <c r="K286" s="48">
        <f t="shared" si="21"/>
        <v>200</v>
      </c>
      <c r="L286" s="10">
        <f t="shared" si="19"/>
        <v>506</v>
      </c>
      <c r="M286" s="34">
        <v>2.5300000000000002</v>
      </c>
    </row>
    <row r="287" spans="1:13" ht="18">
      <c r="A287" s="29"/>
      <c r="B287" s="30"/>
      <c r="C287" s="30"/>
      <c r="D287" s="35"/>
      <c r="E287" s="30"/>
      <c r="F287" s="45"/>
      <c r="G287" s="45"/>
      <c r="H287" s="30"/>
      <c r="I287" s="49">
        <f>SUM(I270:I286)</f>
        <v>0</v>
      </c>
      <c r="J287" s="50">
        <f>SUM(J270:J286)</f>
        <v>0</v>
      </c>
      <c r="K287" s="33"/>
      <c r="L287" s="10"/>
      <c r="M287" s="51"/>
    </row>
  </sheetData>
  <sheetProtection/>
  <mergeCells count="135">
    <mergeCell ref="K267:M267"/>
    <mergeCell ref="D274:H277"/>
    <mergeCell ref="A267:A268"/>
    <mergeCell ref="B267:B268"/>
    <mergeCell ref="C267:C268"/>
    <mergeCell ref="D267:D268"/>
    <mergeCell ref="E267:G267"/>
    <mergeCell ref="H267:J267"/>
    <mergeCell ref="D250:H253"/>
    <mergeCell ref="A265:C266"/>
    <mergeCell ref="D265:J266"/>
    <mergeCell ref="L265:M265"/>
    <mergeCell ref="L266:M266"/>
    <mergeCell ref="A243:A244"/>
    <mergeCell ref="B243:B244"/>
    <mergeCell ref="C243:C244"/>
    <mergeCell ref="D243:D244"/>
    <mergeCell ref="E243:G243"/>
    <mergeCell ref="H243:J243"/>
    <mergeCell ref="H219:J219"/>
    <mergeCell ref="K219:M219"/>
    <mergeCell ref="D226:H229"/>
    <mergeCell ref="A241:C242"/>
    <mergeCell ref="D241:J242"/>
    <mergeCell ref="L241:M241"/>
    <mergeCell ref="L242:M242"/>
    <mergeCell ref="K243:M243"/>
    <mergeCell ref="K195:M195"/>
    <mergeCell ref="A217:C218"/>
    <mergeCell ref="D217:J218"/>
    <mergeCell ref="L217:M217"/>
    <mergeCell ref="L218:M218"/>
    <mergeCell ref="A219:A220"/>
    <mergeCell ref="B219:B220"/>
    <mergeCell ref="C219:C220"/>
    <mergeCell ref="D219:D220"/>
    <mergeCell ref="E219:G219"/>
    <mergeCell ref="A195:A196"/>
    <mergeCell ref="B195:B196"/>
    <mergeCell ref="C195:C196"/>
    <mergeCell ref="D195:D196"/>
    <mergeCell ref="E195:G195"/>
    <mergeCell ref="H195:J195"/>
    <mergeCell ref="H171:J171"/>
    <mergeCell ref="K171:M171"/>
    <mergeCell ref="A193:C194"/>
    <mergeCell ref="D193:J194"/>
    <mergeCell ref="L193:M193"/>
    <mergeCell ref="L194:M194"/>
    <mergeCell ref="K147:M147"/>
    <mergeCell ref="A169:C170"/>
    <mergeCell ref="D169:J170"/>
    <mergeCell ref="L169:M169"/>
    <mergeCell ref="L170:M170"/>
    <mergeCell ref="A171:A172"/>
    <mergeCell ref="B171:B172"/>
    <mergeCell ref="C171:C172"/>
    <mergeCell ref="D171:D172"/>
    <mergeCell ref="E171:G171"/>
    <mergeCell ref="A147:A148"/>
    <mergeCell ref="B147:B148"/>
    <mergeCell ref="C147:C148"/>
    <mergeCell ref="D147:D148"/>
    <mergeCell ref="E147:G147"/>
    <mergeCell ref="H147:J147"/>
    <mergeCell ref="H123:J123"/>
    <mergeCell ref="K123:M123"/>
    <mergeCell ref="A145:C146"/>
    <mergeCell ref="D145:J146"/>
    <mergeCell ref="L145:M145"/>
    <mergeCell ref="L146:M146"/>
    <mergeCell ref="K99:M99"/>
    <mergeCell ref="A121:C122"/>
    <mergeCell ref="D121:J122"/>
    <mergeCell ref="L121:M121"/>
    <mergeCell ref="L122:M122"/>
    <mergeCell ref="A123:A124"/>
    <mergeCell ref="B123:B124"/>
    <mergeCell ref="C123:C124"/>
    <mergeCell ref="D123:D124"/>
    <mergeCell ref="E123:G123"/>
    <mergeCell ref="A99:A100"/>
    <mergeCell ref="B99:B100"/>
    <mergeCell ref="C99:C100"/>
    <mergeCell ref="D99:D100"/>
    <mergeCell ref="E99:G99"/>
    <mergeCell ref="H99:J99"/>
    <mergeCell ref="H75:J75"/>
    <mergeCell ref="K75:M75"/>
    <mergeCell ref="A97:C98"/>
    <mergeCell ref="D97:J98"/>
    <mergeCell ref="L97:M97"/>
    <mergeCell ref="L98:M98"/>
    <mergeCell ref="K51:M51"/>
    <mergeCell ref="A73:C74"/>
    <mergeCell ref="D73:J74"/>
    <mergeCell ref="L73:M73"/>
    <mergeCell ref="L74:M74"/>
    <mergeCell ref="A75:A76"/>
    <mergeCell ref="B75:B76"/>
    <mergeCell ref="C75:C76"/>
    <mergeCell ref="D75:D76"/>
    <mergeCell ref="E75:G75"/>
    <mergeCell ref="A51:A52"/>
    <mergeCell ref="B51:B52"/>
    <mergeCell ref="C51:C52"/>
    <mergeCell ref="D51:D52"/>
    <mergeCell ref="E51:G51"/>
    <mergeCell ref="H51:J51"/>
    <mergeCell ref="H27:J27"/>
    <mergeCell ref="K27:M27"/>
    <mergeCell ref="A49:C50"/>
    <mergeCell ref="D49:J50"/>
    <mergeCell ref="L49:M49"/>
    <mergeCell ref="L50:M50"/>
    <mergeCell ref="K3:M3"/>
    <mergeCell ref="A25:C26"/>
    <mergeCell ref="D25:J26"/>
    <mergeCell ref="L25:M25"/>
    <mergeCell ref="L26:M26"/>
    <mergeCell ref="A27:A28"/>
    <mergeCell ref="B27:B28"/>
    <mergeCell ref="C27:C28"/>
    <mergeCell ref="D27:D28"/>
    <mergeCell ref="E27:G27"/>
    <mergeCell ref="A1:C2"/>
    <mergeCell ref="D1:J2"/>
    <mergeCell ref="L1:M1"/>
    <mergeCell ref="L2:M2"/>
    <mergeCell ref="A3:A4"/>
    <mergeCell ref="B3:B4"/>
    <mergeCell ref="C3:C4"/>
    <mergeCell ref="D3:D4"/>
    <mergeCell ref="E3:G3"/>
    <mergeCell ref="H3:J3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7"/>
  <sheetViews>
    <sheetView view="pageBreakPreview" zoomScale="75" zoomScaleNormal="50" zoomScaleSheetLayoutView="75" zoomScalePageLayoutView="0" workbookViewId="0" topLeftCell="A270">
      <selection activeCell="L265" sqref="A265:M287"/>
    </sheetView>
  </sheetViews>
  <sheetFormatPr defaultColWidth="9.140625" defaultRowHeight="12.75"/>
  <cols>
    <col min="1" max="1" width="13.57421875" style="0" customWidth="1"/>
    <col min="2" max="2" width="7.00390625" style="0" customWidth="1"/>
    <col min="3" max="3" width="15.421875" style="0" customWidth="1"/>
    <col min="4" max="4" width="22.8515625" style="0" customWidth="1"/>
    <col min="5" max="5" width="11.421875" style="0" customWidth="1"/>
    <col min="6" max="6" width="13.57421875" style="0" customWidth="1"/>
    <col min="7" max="7" width="9.7109375" style="0" customWidth="1"/>
    <col min="8" max="8" width="11.00390625" style="0" customWidth="1"/>
    <col min="9" max="9" width="10.140625" style="0" customWidth="1"/>
    <col min="10" max="10" width="9.8515625" style="0" customWidth="1"/>
    <col min="11" max="11" width="16.8515625" style="0" customWidth="1"/>
    <col min="12" max="12" width="14.00390625" style="0" customWidth="1"/>
    <col min="13" max="13" width="33.8515625" style="0" customWidth="1"/>
  </cols>
  <sheetData>
    <row r="1" spans="1:13" ht="31.5" customHeight="1">
      <c r="A1" s="83"/>
      <c r="B1" s="83"/>
      <c r="C1" s="83"/>
      <c r="D1" s="77" t="s">
        <v>99</v>
      </c>
      <c r="E1" s="77"/>
      <c r="F1" s="77"/>
      <c r="G1" s="77"/>
      <c r="H1" s="77"/>
      <c r="I1" s="77"/>
      <c r="J1" s="77"/>
      <c r="K1" s="26" t="s">
        <v>1</v>
      </c>
      <c r="L1" s="85">
        <v>2007</v>
      </c>
      <c r="M1" s="85"/>
    </row>
    <row r="2" spans="1:13" ht="15.75">
      <c r="A2" s="83"/>
      <c r="B2" s="83"/>
      <c r="C2" s="83"/>
      <c r="D2" s="77"/>
      <c r="E2" s="77"/>
      <c r="F2" s="77"/>
      <c r="G2" s="77"/>
      <c r="H2" s="77"/>
      <c r="I2" s="77"/>
      <c r="J2" s="77"/>
      <c r="K2" s="27" t="s">
        <v>2</v>
      </c>
      <c r="L2" s="85" t="s">
        <v>3</v>
      </c>
      <c r="M2" s="85"/>
    </row>
    <row r="3" spans="1:13" ht="15" customHeight="1">
      <c r="A3" s="86" t="s">
        <v>4</v>
      </c>
      <c r="B3" s="86" t="s">
        <v>5</v>
      </c>
      <c r="C3" s="86" t="s">
        <v>6</v>
      </c>
      <c r="D3" s="86" t="s">
        <v>7</v>
      </c>
      <c r="E3" s="87" t="s">
        <v>8</v>
      </c>
      <c r="F3" s="87"/>
      <c r="G3" s="87"/>
      <c r="H3" s="87" t="s">
        <v>9</v>
      </c>
      <c r="I3" s="87"/>
      <c r="J3" s="87"/>
      <c r="K3" s="87" t="s">
        <v>10</v>
      </c>
      <c r="L3" s="87"/>
      <c r="M3" s="87"/>
    </row>
    <row r="4" spans="1:13" ht="45">
      <c r="A4" s="86"/>
      <c r="B4" s="86"/>
      <c r="C4" s="86"/>
      <c r="D4" s="86"/>
      <c r="E4" s="28" t="s">
        <v>11</v>
      </c>
      <c r="F4" s="28" t="s">
        <v>12</v>
      </c>
      <c r="G4" s="28" t="s">
        <v>13</v>
      </c>
      <c r="H4" s="28" t="s">
        <v>14</v>
      </c>
      <c r="I4" s="28" t="s">
        <v>44</v>
      </c>
      <c r="J4" s="28" t="s">
        <v>16</v>
      </c>
      <c r="K4" s="28" t="s">
        <v>44</v>
      </c>
      <c r="L4" s="28" t="s">
        <v>16</v>
      </c>
      <c r="M4" s="28" t="s">
        <v>19</v>
      </c>
    </row>
    <row r="5" spans="1:13" ht="31.5">
      <c r="A5" s="29"/>
      <c r="B5" s="30"/>
      <c r="C5" s="30"/>
      <c r="D5" s="55" t="s">
        <v>20</v>
      </c>
      <c r="E5" s="56"/>
      <c r="F5" s="38"/>
      <c r="G5" s="10"/>
      <c r="H5" s="32"/>
      <c r="I5" s="30"/>
      <c r="J5" s="10"/>
      <c r="K5" s="33">
        <v>698.4</v>
      </c>
      <c r="L5" s="10">
        <f aca="true" t="shared" si="0" ref="L5:L22">ROUNDUP(K5*M5,2)</f>
        <v>1194.27</v>
      </c>
      <c r="M5" s="57">
        <v>1.71</v>
      </c>
    </row>
    <row r="6" spans="1:13" ht="18">
      <c r="A6" s="29"/>
      <c r="B6" s="36"/>
      <c r="C6" s="36"/>
      <c r="D6" s="37"/>
      <c r="E6" s="32"/>
      <c r="F6" s="38"/>
      <c r="G6" s="10"/>
      <c r="H6" s="30"/>
      <c r="I6" s="46"/>
      <c r="J6" s="10">
        <f aca="true" t="shared" si="1" ref="J6:J22">M6*I6</f>
        <v>0</v>
      </c>
      <c r="K6" s="33">
        <f aca="true" t="shared" si="2" ref="K6:K22">K5-I6</f>
        <v>698.4</v>
      </c>
      <c r="L6" s="10">
        <f t="shared" si="0"/>
        <v>1194.27</v>
      </c>
      <c r="M6" s="57">
        <v>1.71</v>
      </c>
    </row>
    <row r="7" spans="1:13" ht="18">
      <c r="A7" s="29"/>
      <c r="B7" s="39"/>
      <c r="C7" s="39"/>
      <c r="D7" s="37"/>
      <c r="E7" s="39"/>
      <c r="F7" s="40"/>
      <c r="G7" s="40"/>
      <c r="H7" s="39"/>
      <c r="I7" s="44"/>
      <c r="J7" s="10">
        <f t="shared" si="1"/>
        <v>0</v>
      </c>
      <c r="K7" s="33">
        <f t="shared" si="2"/>
        <v>698.4</v>
      </c>
      <c r="L7" s="10">
        <f t="shared" si="0"/>
        <v>1194.27</v>
      </c>
      <c r="M7" s="57">
        <v>1.71</v>
      </c>
    </row>
    <row r="8" spans="1:13" ht="18">
      <c r="A8" s="29"/>
      <c r="B8" s="39"/>
      <c r="C8" s="41"/>
      <c r="D8" s="58"/>
      <c r="E8" s="42"/>
      <c r="F8" s="40"/>
      <c r="G8" s="43"/>
      <c r="H8" s="39"/>
      <c r="I8" s="44"/>
      <c r="J8" s="10">
        <f t="shared" si="1"/>
        <v>0</v>
      </c>
      <c r="K8" s="33">
        <f t="shared" si="2"/>
        <v>698.4</v>
      </c>
      <c r="L8" s="10">
        <f t="shared" si="0"/>
        <v>1194.27</v>
      </c>
      <c r="M8" s="57">
        <v>1.71</v>
      </c>
    </row>
    <row r="9" spans="1:13" ht="18">
      <c r="A9" s="29"/>
      <c r="B9" s="30"/>
      <c r="C9" s="30"/>
      <c r="D9" s="58"/>
      <c r="E9" s="30"/>
      <c r="F9" s="45"/>
      <c r="G9" s="45"/>
      <c r="H9" s="30"/>
      <c r="I9" s="46"/>
      <c r="J9" s="10">
        <f t="shared" si="1"/>
        <v>0</v>
      </c>
      <c r="K9" s="33">
        <f t="shared" si="2"/>
        <v>698.4</v>
      </c>
      <c r="L9" s="10">
        <f t="shared" si="0"/>
        <v>1194.27</v>
      </c>
      <c r="M9" s="57">
        <v>1.71</v>
      </c>
    </row>
    <row r="10" spans="1:13" ht="18">
      <c r="A10" s="29"/>
      <c r="B10" s="30"/>
      <c r="C10" s="30"/>
      <c r="D10" s="58"/>
      <c r="E10" s="30"/>
      <c r="F10" s="45"/>
      <c r="G10" s="45"/>
      <c r="H10" s="30"/>
      <c r="I10" s="46"/>
      <c r="J10" s="10">
        <f t="shared" si="1"/>
        <v>0</v>
      </c>
      <c r="K10" s="33">
        <f t="shared" si="2"/>
        <v>698.4</v>
      </c>
      <c r="L10" s="10">
        <f t="shared" si="0"/>
        <v>1194.27</v>
      </c>
      <c r="M10" s="57">
        <v>1.71</v>
      </c>
    </row>
    <row r="11" spans="1:13" ht="18">
      <c r="A11" s="29"/>
      <c r="B11" s="30"/>
      <c r="C11" s="30"/>
      <c r="D11" s="58"/>
      <c r="E11" s="123" t="s">
        <v>95</v>
      </c>
      <c r="F11" s="123"/>
      <c r="G11" s="123"/>
      <c r="H11" s="123"/>
      <c r="I11" s="123"/>
      <c r="J11" s="10">
        <f t="shared" si="1"/>
        <v>0</v>
      </c>
      <c r="K11" s="33">
        <f t="shared" si="2"/>
        <v>698.4</v>
      </c>
      <c r="L11" s="10">
        <f t="shared" si="0"/>
        <v>1194.27</v>
      </c>
      <c r="M11" s="57">
        <v>1.71</v>
      </c>
    </row>
    <row r="12" spans="1:13" ht="18">
      <c r="A12" s="29"/>
      <c r="B12" s="30"/>
      <c r="C12" s="30"/>
      <c r="D12" s="58"/>
      <c r="E12" s="123"/>
      <c r="F12" s="123"/>
      <c r="G12" s="123"/>
      <c r="H12" s="123"/>
      <c r="I12" s="123"/>
      <c r="J12" s="10">
        <f t="shared" si="1"/>
        <v>0</v>
      </c>
      <c r="K12" s="33">
        <f t="shared" si="2"/>
        <v>698.4</v>
      </c>
      <c r="L12" s="10">
        <f t="shared" si="0"/>
        <v>1194.27</v>
      </c>
      <c r="M12" s="57">
        <v>1.71</v>
      </c>
    </row>
    <row r="13" spans="1:13" ht="18">
      <c r="A13" s="29"/>
      <c r="B13" s="30"/>
      <c r="C13" s="30"/>
      <c r="D13" s="37"/>
      <c r="E13" s="123"/>
      <c r="F13" s="123"/>
      <c r="G13" s="123"/>
      <c r="H13" s="123"/>
      <c r="I13" s="123"/>
      <c r="J13" s="10">
        <f t="shared" si="1"/>
        <v>0</v>
      </c>
      <c r="K13" s="33">
        <f t="shared" si="2"/>
        <v>698.4</v>
      </c>
      <c r="L13" s="10">
        <f t="shared" si="0"/>
        <v>1194.27</v>
      </c>
      <c r="M13" s="57">
        <v>1.71</v>
      </c>
    </row>
    <row r="14" spans="1:13" ht="18">
      <c r="A14" s="29"/>
      <c r="B14" s="30"/>
      <c r="C14" s="30"/>
      <c r="D14" s="37"/>
      <c r="E14" s="30"/>
      <c r="F14" s="45"/>
      <c r="G14" s="45"/>
      <c r="H14" s="30"/>
      <c r="I14" s="46"/>
      <c r="J14" s="10">
        <f t="shared" si="1"/>
        <v>0</v>
      </c>
      <c r="K14" s="33">
        <f t="shared" si="2"/>
        <v>698.4</v>
      </c>
      <c r="L14" s="10">
        <f t="shared" si="0"/>
        <v>1194.27</v>
      </c>
      <c r="M14" s="57">
        <v>1.71</v>
      </c>
    </row>
    <row r="15" spans="1:13" ht="18">
      <c r="A15" s="29"/>
      <c r="B15" s="30"/>
      <c r="C15" s="30"/>
      <c r="D15" s="35"/>
      <c r="E15" s="30"/>
      <c r="F15" s="45"/>
      <c r="G15" s="45"/>
      <c r="H15" s="30"/>
      <c r="I15" s="46"/>
      <c r="J15" s="10">
        <f t="shared" si="1"/>
        <v>0</v>
      </c>
      <c r="K15" s="33">
        <f t="shared" si="2"/>
        <v>698.4</v>
      </c>
      <c r="L15" s="10">
        <f t="shared" si="0"/>
        <v>1194.27</v>
      </c>
      <c r="M15" s="57">
        <v>1.71</v>
      </c>
    </row>
    <row r="16" spans="1:13" ht="18">
      <c r="A16" s="29"/>
      <c r="B16" s="30"/>
      <c r="C16" s="30"/>
      <c r="D16" s="35"/>
      <c r="E16" s="30"/>
      <c r="F16" s="45"/>
      <c r="G16" s="45"/>
      <c r="H16" s="30"/>
      <c r="I16" s="46"/>
      <c r="J16" s="10">
        <f t="shared" si="1"/>
        <v>0</v>
      </c>
      <c r="K16" s="33">
        <f t="shared" si="2"/>
        <v>698.4</v>
      </c>
      <c r="L16" s="10">
        <f t="shared" si="0"/>
        <v>1194.27</v>
      </c>
      <c r="M16" s="57">
        <v>1.71</v>
      </c>
    </row>
    <row r="17" spans="1:13" ht="18">
      <c r="A17" s="29"/>
      <c r="B17" s="30"/>
      <c r="C17" s="30"/>
      <c r="D17" s="35"/>
      <c r="E17" s="30"/>
      <c r="F17" s="45"/>
      <c r="G17" s="45"/>
      <c r="H17" s="30"/>
      <c r="I17" s="47"/>
      <c r="J17" s="10">
        <f t="shared" si="1"/>
        <v>0</v>
      </c>
      <c r="K17" s="33">
        <f t="shared" si="2"/>
        <v>698.4</v>
      </c>
      <c r="L17" s="10">
        <f t="shared" si="0"/>
        <v>1194.27</v>
      </c>
      <c r="M17" s="57">
        <v>1.71</v>
      </c>
    </row>
    <row r="18" spans="1:13" ht="18">
      <c r="A18" s="29"/>
      <c r="B18" s="30"/>
      <c r="C18" s="30"/>
      <c r="D18" s="35"/>
      <c r="E18" s="30"/>
      <c r="F18" s="45"/>
      <c r="G18" s="45"/>
      <c r="H18" s="30"/>
      <c r="I18" s="47"/>
      <c r="J18" s="10">
        <f t="shared" si="1"/>
        <v>0</v>
      </c>
      <c r="K18" s="33">
        <f t="shared" si="2"/>
        <v>698.4</v>
      </c>
      <c r="L18" s="10">
        <f t="shared" si="0"/>
        <v>1194.27</v>
      </c>
      <c r="M18" s="57">
        <v>1.71</v>
      </c>
    </row>
    <row r="19" spans="1:13" ht="18">
      <c r="A19" s="29"/>
      <c r="B19" s="30"/>
      <c r="C19" s="30"/>
      <c r="D19" s="35"/>
      <c r="E19" s="30"/>
      <c r="F19" s="45"/>
      <c r="G19" s="45"/>
      <c r="H19" s="30"/>
      <c r="I19" s="47"/>
      <c r="J19" s="10">
        <f t="shared" si="1"/>
        <v>0</v>
      </c>
      <c r="K19" s="33">
        <f t="shared" si="2"/>
        <v>698.4</v>
      </c>
      <c r="L19" s="10">
        <f t="shared" si="0"/>
        <v>1194.27</v>
      </c>
      <c r="M19" s="57">
        <v>1.71</v>
      </c>
    </row>
    <row r="20" spans="1:13" ht="18">
      <c r="A20" s="29"/>
      <c r="B20" s="30"/>
      <c r="C20" s="30"/>
      <c r="D20" s="35"/>
      <c r="E20" s="30"/>
      <c r="F20" s="45"/>
      <c r="G20" s="45"/>
      <c r="H20" s="30"/>
      <c r="I20" s="47"/>
      <c r="J20" s="10">
        <f t="shared" si="1"/>
        <v>0</v>
      </c>
      <c r="K20" s="33">
        <f t="shared" si="2"/>
        <v>698.4</v>
      </c>
      <c r="L20" s="10">
        <f t="shared" si="0"/>
        <v>1194.27</v>
      </c>
      <c r="M20" s="57">
        <v>1.71</v>
      </c>
    </row>
    <row r="21" spans="1:13" ht="18">
      <c r="A21" s="29"/>
      <c r="B21" s="30"/>
      <c r="C21" s="30"/>
      <c r="D21" s="35"/>
      <c r="E21" s="30"/>
      <c r="F21" s="45"/>
      <c r="G21" s="45"/>
      <c r="H21" s="30"/>
      <c r="I21" s="47"/>
      <c r="J21" s="10">
        <f t="shared" si="1"/>
        <v>0</v>
      </c>
      <c r="K21" s="33">
        <f t="shared" si="2"/>
        <v>698.4</v>
      </c>
      <c r="L21" s="10">
        <f t="shared" si="0"/>
        <v>1194.27</v>
      </c>
      <c r="M21" s="57">
        <v>1.71</v>
      </c>
    </row>
    <row r="22" spans="1:13" ht="18">
      <c r="A22" s="29"/>
      <c r="B22" s="30"/>
      <c r="C22" s="30"/>
      <c r="D22" s="35"/>
      <c r="E22" s="30"/>
      <c r="F22" s="45"/>
      <c r="G22" s="45"/>
      <c r="H22" s="30"/>
      <c r="I22" s="47"/>
      <c r="J22" s="10">
        <f t="shared" si="1"/>
        <v>0</v>
      </c>
      <c r="K22" s="48">
        <f t="shared" si="2"/>
        <v>698.4</v>
      </c>
      <c r="L22" s="10">
        <f t="shared" si="0"/>
        <v>1194.27</v>
      </c>
      <c r="M22" s="57">
        <v>1.71</v>
      </c>
    </row>
    <row r="23" spans="1:13" ht="18">
      <c r="A23" s="29"/>
      <c r="B23" s="30"/>
      <c r="C23" s="30"/>
      <c r="D23" s="35"/>
      <c r="E23" s="30"/>
      <c r="F23" s="45"/>
      <c r="G23" s="45"/>
      <c r="H23" s="30"/>
      <c r="I23" s="49">
        <f>SUM(I6:I22)</f>
        <v>0</v>
      </c>
      <c r="J23" s="50">
        <f>SUM(J6:J22)</f>
        <v>0</v>
      </c>
      <c r="K23" s="33"/>
      <c r="L23" s="10"/>
      <c r="M23" s="51"/>
    </row>
    <row r="25" spans="1:13" ht="15" customHeight="1">
      <c r="A25" s="83"/>
      <c r="B25" s="83"/>
      <c r="C25" s="83"/>
      <c r="D25" s="77" t="s">
        <v>99</v>
      </c>
      <c r="E25" s="77"/>
      <c r="F25" s="77"/>
      <c r="G25" s="77"/>
      <c r="H25" s="77"/>
      <c r="I25" s="77"/>
      <c r="J25" s="77"/>
      <c r="K25" s="26" t="s">
        <v>1</v>
      </c>
      <c r="L25" s="85">
        <v>2007</v>
      </c>
      <c r="M25" s="85"/>
    </row>
    <row r="26" spans="1:13" ht="15.75">
      <c r="A26" s="83"/>
      <c r="B26" s="83"/>
      <c r="C26" s="83"/>
      <c r="D26" s="77"/>
      <c r="E26" s="77"/>
      <c r="F26" s="77"/>
      <c r="G26" s="77"/>
      <c r="H26" s="77"/>
      <c r="I26" s="77"/>
      <c r="J26" s="77"/>
      <c r="K26" s="27" t="s">
        <v>2</v>
      </c>
      <c r="L26" s="85" t="s">
        <v>23</v>
      </c>
      <c r="M26" s="85"/>
    </row>
    <row r="27" spans="1:13" ht="15" customHeight="1">
      <c r="A27" s="86" t="s">
        <v>4</v>
      </c>
      <c r="B27" s="86" t="s">
        <v>5</v>
      </c>
      <c r="C27" s="86" t="s">
        <v>6</v>
      </c>
      <c r="D27" s="86" t="s">
        <v>7</v>
      </c>
      <c r="E27" s="87" t="s">
        <v>8</v>
      </c>
      <c r="F27" s="87"/>
      <c r="G27" s="87"/>
      <c r="H27" s="87" t="s">
        <v>9</v>
      </c>
      <c r="I27" s="87"/>
      <c r="J27" s="87"/>
      <c r="K27" s="87" t="s">
        <v>10</v>
      </c>
      <c r="L27" s="87"/>
      <c r="M27" s="87"/>
    </row>
    <row r="28" spans="1:13" ht="45">
      <c r="A28" s="86"/>
      <c r="B28" s="86"/>
      <c r="C28" s="86"/>
      <c r="D28" s="86"/>
      <c r="E28" s="28" t="s">
        <v>11</v>
      </c>
      <c r="F28" s="28" t="s">
        <v>12</v>
      </c>
      <c r="G28" s="28" t="s">
        <v>13</v>
      </c>
      <c r="H28" s="28" t="s">
        <v>14</v>
      </c>
      <c r="I28" s="28" t="s">
        <v>44</v>
      </c>
      <c r="J28" s="28" t="s">
        <v>16</v>
      </c>
      <c r="K28" s="28" t="s">
        <v>44</v>
      </c>
      <c r="L28" s="28" t="s">
        <v>16</v>
      </c>
      <c r="M28" s="28" t="s">
        <v>19</v>
      </c>
    </row>
    <row r="29" spans="1:13" ht="31.5">
      <c r="A29" s="29"/>
      <c r="B29" s="30"/>
      <c r="C29" s="30"/>
      <c r="D29" s="55" t="s">
        <v>20</v>
      </c>
      <c r="E29" s="56"/>
      <c r="F29" s="38"/>
      <c r="G29" s="10"/>
      <c r="H29" s="32"/>
      <c r="I29" s="30"/>
      <c r="J29" s="10"/>
      <c r="K29" s="33">
        <v>698.4</v>
      </c>
      <c r="L29" s="10">
        <f aca="true" t="shared" si="3" ref="L29:L46">ROUNDUP(K29*M29,2)</f>
        <v>1194.27</v>
      </c>
      <c r="M29" s="57">
        <v>1.71</v>
      </c>
    </row>
    <row r="30" spans="1:13" ht="18">
      <c r="A30" s="29"/>
      <c r="B30" s="36"/>
      <c r="C30" s="36"/>
      <c r="D30" s="37"/>
      <c r="E30" s="32"/>
      <c r="F30" s="38"/>
      <c r="G30" s="10"/>
      <c r="H30" s="30"/>
      <c r="I30" s="46"/>
      <c r="J30" s="10">
        <f aca="true" t="shared" si="4" ref="J30:J46">M30*I30</f>
        <v>0</v>
      </c>
      <c r="K30" s="33">
        <f aca="true" t="shared" si="5" ref="K30:K46">K29-I30</f>
        <v>698.4</v>
      </c>
      <c r="L30" s="10">
        <f t="shared" si="3"/>
        <v>1194.27</v>
      </c>
      <c r="M30" s="57">
        <v>1.71</v>
      </c>
    </row>
    <row r="31" spans="1:13" ht="18">
      <c r="A31" s="29"/>
      <c r="B31" s="39"/>
      <c r="C31" s="39"/>
      <c r="D31" s="37"/>
      <c r="E31" s="39"/>
      <c r="F31" s="40"/>
      <c r="G31" s="40"/>
      <c r="H31" s="39"/>
      <c r="I31" s="44"/>
      <c r="J31" s="10">
        <f t="shared" si="4"/>
        <v>0</v>
      </c>
      <c r="K31" s="33">
        <f t="shared" si="5"/>
        <v>698.4</v>
      </c>
      <c r="L31" s="10">
        <f t="shared" si="3"/>
        <v>1194.27</v>
      </c>
      <c r="M31" s="57">
        <v>1.71</v>
      </c>
    </row>
    <row r="32" spans="1:13" ht="18">
      <c r="A32" s="29"/>
      <c r="B32" s="39"/>
      <c r="C32" s="41"/>
      <c r="D32" s="58"/>
      <c r="E32" s="42"/>
      <c r="F32" s="40"/>
      <c r="G32" s="43"/>
      <c r="H32" s="39"/>
      <c r="I32" s="44"/>
      <c r="J32" s="10">
        <f t="shared" si="4"/>
        <v>0</v>
      </c>
      <c r="K32" s="33">
        <f t="shared" si="5"/>
        <v>698.4</v>
      </c>
      <c r="L32" s="10">
        <f t="shared" si="3"/>
        <v>1194.27</v>
      </c>
      <c r="M32" s="57">
        <v>1.71</v>
      </c>
    </row>
    <row r="33" spans="1:13" ht="18">
      <c r="A33" s="29"/>
      <c r="B33" s="30"/>
      <c r="C33" s="30"/>
      <c r="D33" s="58"/>
      <c r="E33" s="30"/>
      <c r="F33" s="45"/>
      <c r="G33" s="45"/>
      <c r="H33" s="30"/>
      <c r="I33" s="46"/>
      <c r="J33" s="10">
        <f t="shared" si="4"/>
        <v>0</v>
      </c>
      <c r="K33" s="33">
        <f t="shared" si="5"/>
        <v>698.4</v>
      </c>
      <c r="L33" s="10">
        <f t="shared" si="3"/>
        <v>1194.27</v>
      </c>
      <c r="M33" s="57">
        <v>1.71</v>
      </c>
    </row>
    <row r="34" spans="1:13" ht="18">
      <c r="A34" s="29"/>
      <c r="B34" s="30"/>
      <c r="C34" s="30"/>
      <c r="D34" s="58"/>
      <c r="E34" s="30"/>
      <c r="F34" s="45"/>
      <c r="G34" s="45"/>
      <c r="H34" s="30"/>
      <c r="I34" s="46"/>
      <c r="J34" s="10">
        <f t="shared" si="4"/>
        <v>0</v>
      </c>
      <c r="K34" s="33">
        <f t="shared" si="5"/>
        <v>698.4</v>
      </c>
      <c r="L34" s="10">
        <f t="shared" si="3"/>
        <v>1194.27</v>
      </c>
      <c r="M34" s="57">
        <v>1.71</v>
      </c>
    </row>
    <row r="35" spans="1:13" ht="18">
      <c r="A35" s="29"/>
      <c r="B35" s="30"/>
      <c r="C35" s="30"/>
      <c r="D35" s="58"/>
      <c r="E35" s="123" t="s">
        <v>95</v>
      </c>
      <c r="F35" s="123"/>
      <c r="G35" s="123"/>
      <c r="H35" s="123"/>
      <c r="I35" s="123"/>
      <c r="J35" s="10">
        <f t="shared" si="4"/>
        <v>0</v>
      </c>
      <c r="K35" s="33">
        <f t="shared" si="5"/>
        <v>698.4</v>
      </c>
      <c r="L35" s="10">
        <f t="shared" si="3"/>
        <v>1194.27</v>
      </c>
      <c r="M35" s="57">
        <v>1.71</v>
      </c>
    </row>
    <row r="36" spans="1:13" ht="18">
      <c r="A36" s="29"/>
      <c r="B36" s="30"/>
      <c r="C36" s="30"/>
      <c r="D36" s="58"/>
      <c r="E36" s="123"/>
      <c r="F36" s="123"/>
      <c r="G36" s="123"/>
      <c r="H36" s="123"/>
      <c r="I36" s="123"/>
      <c r="J36" s="10">
        <f t="shared" si="4"/>
        <v>0</v>
      </c>
      <c r="K36" s="33">
        <f t="shared" si="5"/>
        <v>698.4</v>
      </c>
      <c r="L36" s="10">
        <f t="shared" si="3"/>
        <v>1194.27</v>
      </c>
      <c r="M36" s="57">
        <v>1.71</v>
      </c>
    </row>
    <row r="37" spans="1:13" ht="18">
      <c r="A37" s="29"/>
      <c r="B37" s="30"/>
      <c r="C37" s="30"/>
      <c r="D37" s="37"/>
      <c r="E37" s="123"/>
      <c r="F37" s="123"/>
      <c r="G37" s="123"/>
      <c r="H37" s="123"/>
      <c r="I37" s="123"/>
      <c r="J37" s="10">
        <f t="shared" si="4"/>
        <v>0</v>
      </c>
      <c r="K37" s="33">
        <f t="shared" si="5"/>
        <v>698.4</v>
      </c>
      <c r="L37" s="10">
        <f t="shared" si="3"/>
        <v>1194.27</v>
      </c>
      <c r="M37" s="57">
        <v>1.71</v>
      </c>
    </row>
    <row r="38" spans="1:13" ht="18">
      <c r="A38" s="29"/>
      <c r="B38" s="30"/>
      <c r="C38" s="30"/>
      <c r="D38" s="37"/>
      <c r="E38" s="30"/>
      <c r="F38" s="45"/>
      <c r="G38" s="45"/>
      <c r="H38" s="30"/>
      <c r="I38" s="46"/>
      <c r="J38" s="10">
        <f t="shared" si="4"/>
        <v>0</v>
      </c>
      <c r="K38" s="33">
        <f t="shared" si="5"/>
        <v>698.4</v>
      </c>
      <c r="L38" s="10">
        <f t="shared" si="3"/>
        <v>1194.27</v>
      </c>
      <c r="M38" s="57">
        <v>1.71</v>
      </c>
    </row>
    <row r="39" spans="1:13" ht="18">
      <c r="A39" s="29"/>
      <c r="B39" s="30"/>
      <c r="C39" s="30"/>
      <c r="D39" s="35"/>
      <c r="E39" s="30"/>
      <c r="F39" s="45"/>
      <c r="G39" s="45"/>
      <c r="H39" s="30"/>
      <c r="I39" s="46"/>
      <c r="J39" s="10">
        <f t="shared" si="4"/>
        <v>0</v>
      </c>
      <c r="K39" s="33">
        <f t="shared" si="5"/>
        <v>698.4</v>
      </c>
      <c r="L39" s="10">
        <f t="shared" si="3"/>
        <v>1194.27</v>
      </c>
      <c r="M39" s="57">
        <v>1.71</v>
      </c>
    </row>
    <row r="40" spans="1:13" ht="18">
      <c r="A40" s="29"/>
      <c r="B40" s="30"/>
      <c r="C40" s="30"/>
      <c r="D40" s="35"/>
      <c r="E40" s="30"/>
      <c r="F40" s="45"/>
      <c r="G40" s="45"/>
      <c r="H40" s="30"/>
      <c r="I40" s="46"/>
      <c r="J40" s="10">
        <f t="shared" si="4"/>
        <v>0</v>
      </c>
      <c r="K40" s="33">
        <f t="shared" si="5"/>
        <v>698.4</v>
      </c>
      <c r="L40" s="10">
        <f t="shared" si="3"/>
        <v>1194.27</v>
      </c>
      <c r="M40" s="57">
        <v>1.71</v>
      </c>
    </row>
    <row r="41" spans="1:13" ht="18">
      <c r="A41" s="29"/>
      <c r="B41" s="30"/>
      <c r="C41" s="30"/>
      <c r="D41" s="35"/>
      <c r="E41" s="30"/>
      <c r="F41" s="45"/>
      <c r="G41" s="45"/>
      <c r="H41" s="30"/>
      <c r="I41" s="47"/>
      <c r="J41" s="10">
        <f t="shared" si="4"/>
        <v>0</v>
      </c>
      <c r="K41" s="33">
        <f t="shared" si="5"/>
        <v>698.4</v>
      </c>
      <c r="L41" s="10">
        <f t="shared" si="3"/>
        <v>1194.27</v>
      </c>
      <c r="M41" s="57">
        <v>1.71</v>
      </c>
    </row>
    <row r="42" spans="1:13" ht="18">
      <c r="A42" s="29"/>
      <c r="B42" s="30"/>
      <c r="C42" s="30"/>
      <c r="D42" s="35"/>
      <c r="E42" s="30"/>
      <c r="F42" s="45"/>
      <c r="G42" s="45"/>
      <c r="H42" s="30"/>
      <c r="I42" s="47"/>
      <c r="J42" s="10">
        <f t="shared" si="4"/>
        <v>0</v>
      </c>
      <c r="K42" s="33">
        <f t="shared" si="5"/>
        <v>698.4</v>
      </c>
      <c r="L42" s="10">
        <f t="shared" si="3"/>
        <v>1194.27</v>
      </c>
      <c r="M42" s="57">
        <v>1.71</v>
      </c>
    </row>
    <row r="43" spans="1:13" ht="18">
      <c r="A43" s="29"/>
      <c r="B43" s="30"/>
      <c r="C43" s="30"/>
      <c r="D43" s="35"/>
      <c r="E43" s="30"/>
      <c r="F43" s="45"/>
      <c r="G43" s="45"/>
      <c r="H43" s="30"/>
      <c r="I43" s="47"/>
      <c r="J43" s="10">
        <f t="shared" si="4"/>
        <v>0</v>
      </c>
      <c r="K43" s="33">
        <f t="shared" si="5"/>
        <v>698.4</v>
      </c>
      <c r="L43" s="10">
        <f t="shared" si="3"/>
        <v>1194.27</v>
      </c>
      <c r="M43" s="57">
        <v>1.71</v>
      </c>
    </row>
    <row r="44" spans="1:13" ht="18">
      <c r="A44" s="29"/>
      <c r="B44" s="30"/>
      <c r="C44" s="30"/>
      <c r="D44" s="35"/>
      <c r="E44" s="30"/>
      <c r="F44" s="45"/>
      <c r="G44" s="45"/>
      <c r="H44" s="30"/>
      <c r="I44" s="47"/>
      <c r="J44" s="10">
        <f t="shared" si="4"/>
        <v>0</v>
      </c>
      <c r="K44" s="33">
        <f t="shared" si="5"/>
        <v>698.4</v>
      </c>
      <c r="L44" s="10">
        <f t="shared" si="3"/>
        <v>1194.27</v>
      </c>
      <c r="M44" s="57">
        <v>1.71</v>
      </c>
    </row>
    <row r="45" spans="1:13" ht="18">
      <c r="A45" s="29"/>
      <c r="B45" s="30"/>
      <c r="C45" s="30"/>
      <c r="D45" s="35"/>
      <c r="E45" s="30"/>
      <c r="F45" s="45"/>
      <c r="G45" s="45"/>
      <c r="H45" s="30"/>
      <c r="I45" s="47"/>
      <c r="J45" s="10">
        <f t="shared" si="4"/>
        <v>0</v>
      </c>
      <c r="K45" s="33">
        <f t="shared" si="5"/>
        <v>698.4</v>
      </c>
      <c r="L45" s="10">
        <f t="shared" si="3"/>
        <v>1194.27</v>
      </c>
      <c r="M45" s="57">
        <v>1.71</v>
      </c>
    </row>
    <row r="46" spans="1:13" ht="18">
      <c r="A46" s="29"/>
      <c r="B46" s="30"/>
      <c r="C46" s="30"/>
      <c r="D46" s="35"/>
      <c r="E46" s="30"/>
      <c r="F46" s="45"/>
      <c r="G46" s="45"/>
      <c r="H46" s="30"/>
      <c r="I46" s="47"/>
      <c r="J46" s="10">
        <f t="shared" si="4"/>
        <v>0</v>
      </c>
      <c r="K46" s="48">
        <f t="shared" si="5"/>
        <v>698.4</v>
      </c>
      <c r="L46" s="10">
        <f t="shared" si="3"/>
        <v>1194.27</v>
      </c>
      <c r="M46" s="57">
        <v>1.71</v>
      </c>
    </row>
    <row r="47" spans="1:13" ht="18">
      <c r="A47" s="29"/>
      <c r="B47" s="30"/>
      <c r="C47" s="30"/>
      <c r="D47" s="35"/>
      <c r="E47" s="30"/>
      <c r="F47" s="45"/>
      <c r="G47" s="45"/>
      <c r="H47" s="30"/>
      <c r="I47" s="49">
        <f>SUM(I30:I46)</f>
        <v>0</v>
      </c>
      <c r="J47" s="50">
        <f>SUM(J30:J46)</f>
        <v>0</v>
      </c>
      <c r="K47" s="33"/>
      <c r="L47" s="10"/>
      <c r="M47" s="51"/>
    </row>
    <row r="49" spans="1:13" ht="15" customHeight="1">
      <c r="A49" s="83"/>
      <c r="B49" s="83"/>
      <c r="C49" s="83"/>
      <c r="D49" s="77" t="s">
        <v>99</v>
      </c>
      <c r="E49" s="77"/>
      <c r="F49" s="77"/>
      <c r="G49" s="77"/>
      <c r="H49" s="77"/>
      <c r="I49" s="77"/>
      <c r="J49" s="77"/>
      <c r="K49" s="26" t="s">
        <v>1</v>
      </c>
      <c r="L49" s="85">
        <v>2007</v>
      </c>
      <c r="M49" s="85"/>
    </row>
    <row r="50" spans="1:13" ht="15.75">
      <c r="A50" s="83"/>
      <c r="B50" s="83"/>
      <c r="C50" s="83"/>
      <c r="D50" s="77"/>
      <c r="E50" s="77"/>
      <c r="F50" s="77"/>
      <c r="G50" s="77"/>
      <c r="H50" s="77"/>
      <c r="I50" s="77"/>
      <c r="J50" s="77"/>
      <c r="K50" s="27" t="s">
        <v>2</v>
      </c>
      <c r="L50" s="85" t="s">
        <v>24</v>
      </c>
      <c r="M50" s="85"/>
    </row>
    <row r="51" spans="1:13" ht="15" customHeight="1">
      <c r="A51" s="86" t="s">
        <v>4</v>
      </c>
      <c r="B51" s="86" t="s">
        <v>5</v>
      </c>
      <c r="C51" s="86" t="s">
        <v>6</v>
      </c>
      <c r="D51" s="86" t="s">
        <v>7</v>
      </c>
      <c r="E51" s="87" t="s">
        <v>8</v>
      </c>
      <c r="F51" s="87"/>
      <c r="G51" s="87"/>
      <c r="H51" s="87" t="s">
        <v>9</v>
      </c>
      <c r="I51" s="87"/>
      <c r="J51" s="87"/>
      <c r="K51" s="87" t="s">
        <v>10</v>
      </c>
      <c r="L51" s="87"/>
      <c r="M51" s="87"/>
    </row>
    <row r="52" spans="1:13" ht="45">
      <c r="A52" s="86"/>
      <c r="B52" s="86"/>
      <c r="C52" s="86"/>
      <c r="D52" s="86"/>
      <c r="E52" s="28" t="s">
        <v>11</v>
      </c>
      <c r="F52" s="28" t="s">
        <v>12</v>
      </c>
      <c r="G52" s="28" t="s">
        <v>13</v>
      </c>
      <c r="H52" s="28" t="s">
        <v>14</v>
      </c>
      <c r="I52" s="28" t="s">
        <v>44</v>
      </c>
      <c r="J52" s="28" t="s">
        <v>16</v>
      </c>
      <c r="K52" s="28" t="s">
        <v>44</v>
      </c>
      <c r="L52" s="28" t="s">
        <v>16</v>
      </c>
      <c r="M52" s="28" t="s">
        <v>19</v>
      </c>
    </row>
    <row r="53" spans="1:13" ht="31.5">
      <c r="A53" s="29"/>
      <c r="B53" s="30"/>
      <c r="C53" s="30"/>
      <c r="D53" s="55" t="s">
        <v>20</v>
      </c>
      <c r="E53" s="56"/>
      <c r="F53" s="38"/>
      <c r="G53" s="10"/>
      <c r="H53" s="32"/>
      <c r="I53" s="30"/>
      <c r="J53" s="10"/>
      <c r="K53" s="33">
        <v>698.4</v>
      </c>
      <c r="L53" s="10">
        <f aca="true" t="shared" si="6" ref="L53:L70">ROUNDUP(K53*M53,2)</f>
        <v>1194.27</v>
      </c>
      <c r="M53" s="57">
        <v>1.71</v>
      </c>
    </row>
    <row r="54" spans="1:13" ht="18">
      <c r="A54" s="29"/>
      <c r="B54" s="36"/>
      <c r="C54" s="36"/>
      <c r="D54" s="37"/>
      <c r="E54" s="32"/>
      <c r="F54" s="38"/>
      <c r="G54" s="10"/>
      <c r="H54" s="30"/>
      <c r="I54" s="46"/>
      <c r="J54" s="10">
        <f aca="true" t="shared" si="7" ref="J54:J70">M54*I54</f>
        <v>0</v>
      </c>
      <c r="K54" s="33">
        <f aca="true" t="shared" si="8" ref="K54:K70">K53-I54</f>
        <v>698.4</v>
      </c>
      <c r="L54" s="10">
        <f t="shared" si="6"/>
        <v>1194.27</v>
      </c>
      <c r="M54" s="57">
        <v>1.71</v>
      </c>
    </row>
    <row r="55" spans="1:13" ht="18">
      <c r="A55" s="29"/>
      <c r="B55" s="39"/>
      <c r="C55" s="39"/>
      <c r="D55" s="37"/>
      <c r="E55" s="39"/>
      <c r="F55" s="40"/>
      <c r="G55" s="40"/>
      <c r="H55" s="39"/>
      <c r="I55" s="44"/>
      <c r="J55" s="10">
        <f t="shared" si="7"/>
        <v>0</v>
      </c>
      <c r="K55" s="33">
        <f t="shared" si="8"/>
        <v>698.4</v>
      </c>
      <c r="L55" s="10">
        <f t="shared" si="6"/>
        <v>1194.27</v>
      </c>
      <c r="M55" s="57">
        <v>1.71</v>
      </c>
    </row>
    <row r="56" spans="1:13" ht="18">
      <c r="A56" s="29"/>
      <c r="B56" s="39"/>
      <c r="C56" s="41"/>
      <c r="D56" s="58"/>
      <c r="E56" s="42"/>
      <c r="F56" s="40"/>
      <c r="G56" s="43"/>
      <c r="H56" s="39"/>
      <c r="I56" s="44"/>
      <c r="J56" s="10">
        <f t="shared" si="7"/>
        <v>0</v>
      </c>
      <c r="K56" s="33">
        <f t="shared" si="8"/>
        <v>698.4</v>
      </c>
      <c r="L56" s="10">
        <f t="shared" si="6"/>
        <v>1194.27</v>
      </c>
      <c r="M56" s="57">
        <v>1.71</v>
      </c>
    </row>
    <row r="57" spans="1:13" ht="18">
      <c r="A57" s="29"/>
      <c r="B57" s="30"/>
      <c r="C57" s="30"/>
      <c r="D57" s="58"/>
      <c r="E57" s="30"/>
      <c r="F57" s="45"/>
      <c r="G57" s="45"/>
      <c r="H57" s="30"/>
      <c r="I57" s="46"/>
      <c r="J57" s="10">
        <f t="shared" si="7"/>
        <v>0</v>
      </c>
      <c r="K57" s="33">
        <f t="shared" si="8"/>
        <v>698.4</v>
      </c>
      <c r="L57" s="10">
        <f t="shared" si="6"/>
        <v>1194.27</v>
      </c>
      <c r="M57" s="57">
        <v>1.71</v>
      </c>
    </row>
    <row r="58" spans="1:13" ht="18">
      <c r="A58" s="29"/>
      <c r="B58" s="30"/>
      <c r="C58" s="30"/>
      <c r="D58" s="58"/>
      <c r="E58" s="30"/>
      <c r="F58" s="45"/>
      <c r="G58" s="45"/>
      <c r="H58" s="30"/>
      <c r="I58" s="46"/>
      <c r="J58" s="10">
        <f t="shared" si="7"/>
        <v>0</v>
      </c>
      <c r="K58" s="33">
        <f t="shared" si="8"/>
        <v>698.4</v>
      </c>
      <c r="L58" s="10">
        <f t="shared" si="6"/>
        <v>1194.27</v>
      </c>
      <c r="M58" s="57">
        <v>1.71</v>
      </c>
    </row>
    <row r="59" spans="1:13" ht="18">
      <c r="A59" s="29"/>
      <c r="B59" s="30"/>
      <c r="C59" s="30"/>
      <c r="D59" s="58"/>
      <c r="E59" s="123" t="s">
        <v>95</v>
      </c>
      <c r="F59" s="123"/>
      <c r="G59" s="123"/>
      <c r="H59" s="123"/>
      <c r="I59" s="123"/>
      <c r="J59" s="10">
        <f t="shared" si="7"/>
        <v>0</v>
      </c>
      <c r="K59" s="33">
        <f t="shared" si="8"/>
        <v>698.4</v>
      </c>
      <c r="L59" s="10">
        <f t="shared" si="6"/>
        <v>1194.27</v>
      </c>
      <c r="M59" s="57">
        <v>1.71</v>
      </c>
    </row>
    <row r="60" spans="1:13" ht="18">
      <c r="A60" s="29"/>
      <c r="B60" s="30"/>
      <c r="C60" s="30"/>
      <c r="D60" s="58"/>
      <c r="E60" s="123"/>
      <c r="F60" s="123"/>
      <c r="G60" s="123"/>
      <c r="H60" s="123"/>
      <c r="I60" s="123"/>
      <c r="J60" s="10">
        <f t="shared" si="7"/>
        <v>0</v>
      </c>
      <c r="K60" s="33">
        <f t="shared" si="8"/>
        <v>698.4</v>
      </c>
      <c r="L60" s="10">
        <f t="shared" si="6"/>
        <v>1194.27</v>
      </c>
      <c r="M60" s="57">
        <v>1.71</v>
      </c>
    </row>
    <row r="61" spans="1:13" ht="18">
      <c r="A61" s="29"/>
      <c r="B61" s="30"/>
      <c r="C61" s="30"/>
      <c r="D61" s="37"/>
      <c r="E61" s="123"/>
      <c r="F61" s="123"/>
      <c r="G61" s="123"/>
      <c r="H61" s="123"/>
      <c r="I61" s="123"/>
      <c r="J61" s="10">
        <f t="shared" si="7"/>
        <v>0</v>
      </c>
      <c r="K61" s="33">
        <f t="shared" si="8"/>
        <v>698.4</v>
      </c>
      <c r="L61" s="10">
        <f t="shared" si="6"/>
        <v>1194.27</v>
      </c>
      <c r="M61" s="57">
        <v>1.71</v>
      </c>
    </row>
    <row r="62" spans="1:13" ht="18">
      <c r="A62" s="29"/>
      <c r="B62" s="30"/>
      <c r="C62" s="30"/>
      <c r="D62" s="37"/>
      <c r="E62" s="30"/>
      <c r="F62" s="45"/>
      <c r="G62" s="45"/>
      <c r="H62" s="30"/>
      <c r="I62" s="46"/>
      <c r="J62" s="10">
        <f t="shared" si="7"/>
        <v>0</v>
      </c>
      <c r="K62" s="33">
        <f t="shared" si="8"/>
        <v>698.4</v>
      </c>
      <c r="L62" s="10">
        <f t="shared" si="6"/>
        <v>1194.27</v>
      </c>
      <c r="M62" s="57">
        <v>1.71</v>
      </c>
    </row>
    <row r="63" spans="1:13" ht="18">
      <c r="A63" s="29"/>
      <c r="B63" s="30"/>
      <c r="C63" s="30"/>
      <c r="D63" s="35"/>
      <c r="E63" s="30"/>
      <c r="F63" s="45"/>
      <c r="G63" s="45"/>
      <c r="H63" s="30"/>
      <c r="I63" s="46"/>
      <c r="J63" s="10">
        <f t="shared" si="7"/>
        <v>0</v>
      </c>
      <c r="K63" s="33">
        <f t="shared" si="8"/>
        <v>698.4</v>
      </c>
      <c r="L63" s="10">
        <f t="shared" si="6"/>
        <v>1194.27</v>
      </c>
      <c r="M63" s="57">
        <v>1.71</v>
      </c>
    </row>
    <row r="64" spans="1:13" ht="18">
      <c r="A64" s="29"/>
      <c r="B64" s="30"/>
      <c r="C64" s="30"/>
      <c r="D64" s="35"/>
      <c r="E64" s="30"/>
      <c r="F64" s="45"/>
      <c r="G64" s="45"/>
      <c r="H64" s="30"/>
      <c r="I64" s="46"/>
      <c r="J64" s="10">
        <f t="shared" si="7"/>
        <v>0</v>
      </c>
      <c r="K64" s="33">
        <f t="shared" si="8"/>
        <v>698.4</v>
      </c>
      <c r="L64" s="10">
        <f t="shared" si="6"/>
        <v>1194.27</v>
      </c>
      <c r="M64" s="57">
        <v>1.71</v>
      </c>
    </row>
    <row r="65" spans="1:13" ht="18">
      <c r="A65" s="29"/>
      <c r="B65" s="30"/>
      <c r="C65" s="30"/>
      <c r="D65" s="35"/>
      <c r="E65" s="30"/>
      <c r="F65" s="45"/>
      <c r="G65" s="45"/>
      <c r="H65" s="30"/>
      <c r="I65" s="47"/>
      <c r="J65" s="10">
        <f t="shared" si="7"/>
        <v>0</v>
      </c>
      <c r="K65" s="33">
        <f t="shared" si="8"/>
        <v>698.4</v>
      </c>
      <c r="L65" s="10">
        <f t="shared" si="6"/>
        <v>1194.27</v>
      </c>
      <c r="M65" s="57">
        <v>1.71</v>
      </c>
    </row>
    <row r="66" spans="1:13" ht="18">
      <c r="A66" s="29"/>
      <c r="B66" s="30"/>
      <c r="C66" s="30"/>
      <c r="D66" s="35"/>
      <c r="E66" s="30"/>
      <c r="F66" s="45"/>
      <c r="G66" s="45"/>
      <c r="H66" s="30"/>
      <c r="I66" s="47"/>
      <c r="J66" s="10">
        <f t="shared" si="7"/>
        <v>0</v>
      </c>
      <c r="K66" s="33">
        <f t="shared" si="8"/>
        <v>698.4</v>
      </c>
      <c r="L66" s="10">
        <f t="shared" si="6"/>
        <v>1194.27</v>
      </c>
      <c r="M66" s="57">
        <v>1.71</v>
      </c>
    </row>
    <row r="67" spans="1:13" ht="18">
      <c r="A67" s="29"/>
      <c r="B67" s="30"/>
      <c r="C67" s="30"/>
      <c r="D67" s="35"/>
      <c r="E67" s="30"/>
      <c r="F67" s="45"/>
      <c r="G67" s="45"/>
      <c r="H67" s="30"/>
      <c r="I67" s="47"/>
      <c r="J67" s="10">
        <f t="shared" si="7"/>
        <v>0</v>
      </c>
      <c r="K67" s="33">
        <f t="shared" si="8"/>
        <v>698.4</v>
      </c>
      <c r="L67" s="10">
        <f t="shared" si="6"/>
        <v>1194.27</v>
      </c>
      <c r="M67" s="57">
        <v>1.71</v>
      </c>
    </row>
    <row r="68" spans="1:13" ht="18">
      <c r="A68" s="29"/>
      <c r="B68" s="30"/>
      <c r="C68" s="30"/>
      <c r="D68" s="35"/>
      <c r="E68" s="30"/>
      <c r="F68" s="45"/>
      <c r="G68" s="45"/>
      <c r="H68" s="30"/>
      <c r="I68" s="47"/>
      <c r="J68" s="10">
        <f t="shared" si="7"/>
        <v>0</v>
      </c>
      <c r="K68" s="33">
        <f t="shared" si="8"/>
        <v>698.4</v>
      </c>
      <c r="L68" s="10">
        <f t="shared" si="6"/>
        <v>1194.27</v>
      </c>
      <c r="M68" s="57">
        <v>1.71</v>
      </c>
    </row>
    <row r="69" spans="1:13" ht="18">
      <c r="A69" s="29"/>
      <c r="B69" s="30"/>
      <c r="C69" s="30"/>
      <c r="D69" s="35"/>
      <c r="E69" s="30"/>
      <c r="F69" s="45"/>
      <c r="G69" s="45"/>
      <c r="H69" s="30"/>
      <c r="I69" s="47"/>
      <c r="J69" s="10">
        <f t="shared" si="7"/>
        <v>0</v>
      </c>
      <c r="K69" s="33">
        <f t="shared" si="8"/>
        <v>698.4</v>
      </c>
      <c r="L69" s="10">
        <f t="shared" si="6"/>
        <v>1194.27</v>
      </c>
      <c r="M69" s="57">
        <v>1.71</v>
      </c>
    </row>
    <row r="70" spans="1:13" ht="18">
      <c r="A70" s="29"/>
      <c r="B70" s="30"/>
      <c r="C70" s="30"/>
      <c r="D70" s="35"/>
      <c r="E70" s="30"/>
      <c r="F70" s="45"/>
      <c r="G70" s="45"/>
      <c r="H70" s="30"/>
      <c r="I70" s="47"/>
      <c r="J70" s="10">
        <f t="shared" si="7"/>
        <v>0</v>
      </c>
      <c r="K70" s="48">
        <f t="shared" si="8"/>
        <v>698.4</v>
      </c>
      <c r="L70" s="10">
        <f t="shared" si="6"/>
        <v>1194.27</v>
      </c>
      <c r="M70" s="57">
        <v>1.71</v>
      </c>
    </row>
    <row r="71" spans="1:13" ht="18">
      <c r="A71" s="29"/>
      <c r="B71" s="30"/>
      <c r="C71" s="30"/>
      <c r="D71" s="35"/>
      <c r="E71" s="30"/>
      <c r="F71" s="45"/>
      <c r="G71" s="45"/>
      <c r="H71" s="30"/>
      <c r="I71" s="49">
        <f>SUM(I54:I70)</f>
        <v>0</v>
      </c>
      <c r="J71" s="50">
        <f>SUM(J54:J70)</f>
        <v>0</v>
      </c>
      <c r="K71" s="33"/>
      <c r="L71" s="10"/>
      <c r="M71" s="51"/>
    </row>
    <row r="73" spans="1:13" ht="15" customHeight="1">
      <c r="A73" s="83"/>
      <c r="B73" s="83"/>
      <c r="C73" s="83"/>
      <c r="D73" s="77" t="s">
        <v>99</v>
      </c>
      <c r="E73" s="77"/>
      <c r="F73" s="77"/>
      <c r="G73" s="77"/>
      <c r="H73" s="77"/>
      <c r="I73" s="77"/>
      <c r="J73" s="77"/>
      <c r="K73" s="26" t="s">
        <v>1</v>
      </c>
      <c r="L73" s="85">
        <v>2007</v>
      </c>
      <c r="M73" s="85"/>
    </row>
    <row r="74" spans="1:13" ht="15.75">
      <c r="A74" s="83"/>
      <c r="B74" s="83"/>
      <c r="C74" s="83"/>
      <c r="D74" s="77"/>
      <c r="E74" s="77"/>
      <c r="F74" s="77"/>
      <c r="G74" s="77"/>
      <c r="H74" s="77"/>
      <c r="I74" s="77"/>
      <c r="J74" s="77"/>
      <c r="K74" s="27" t="s">
        <v>2</v>
      </c>
      <c r="L74" s="85" t="s">
        <v>25</v>
      </c>
      <c r="M74" s="85"/>
    </row>
    <row r="75" spans="1:13" ht="15" customHeight="1">
      <c r="A75" s="86" t="s">
        <v>4</v>
      </c>
      <c r="B75" s="86" t="s">
        <v>5</v>
      </c>
      <c r="C75" s="86" t="s">
        <v>6</v>
      </c>
      <c r="D75" s="86" t="s">
        <v>7</v>
      </c>
      <c r="E75" s="87" t="s">
        <v>8</v>
      </c>
      <c r="F75" s="87"/>
      <c r="G75" s="87"/>
      <c r="H75" s="87" t="s">
        <v>9</v>
      </c>
      <c r="I75" s="87"/>
      <c r="J75" s="87"/>
      <c r="K75" s="87" t="s">
        <v>10</v>
      </c>
      <c r="L75" s="87"/>
      <c r="M75" s="87"/>
    </row>
    <row r="76" spans="1:13" ht="45">
      <c r="A76" s="86"/>
      <c r="B76" s="86"/>
      <c r="C76" s="86"/>
      <c r="D76" s="86"/>
      <c r="E76" s="28" t="s">
        <v>11</v>
      </c>
      <c r="F76" s="28" t="s">
        <v>12</v>
      </c>
      <c r="G76" s="28" t="s">
        <v>13</v>
      </c>
      <c r="H76" s="28" t="s">
        <v>14</v>
      </c>
      <c r="I76" s="28" t="s">
        <v>44</v>
      </c>
      <c r="J76" s="28" t="s">
        <v>16</v>
      </c>
      <c r="K76" s="28" t="s">
        <v>44</v>
      </c>
      <c r="L76" s="28" t="s">
        <v>16</v>
      </c>
      <c r="M76" s="28" t="s">
        <v>19</v>
      </c>
    </row>
    <row r="77" spans="1:13" ht="31.5">
      <c r="A77" s="29"/>
      <c r="B77" s="30"/>
      <c r="C77" s="30"/>
      <c r="D77" s="55" t="s">
        <v>20</v>
      </c>
      <c r="E77" s="56"/>
      <c r="F77" s="38"/>
      <c r="G77" s="10"/>
      <c r="H77" s="32"/>
      <c r="I77" s="30"/>
      <c r="J77" s="10"/>
      <c r="K77" s="33">
        <v>698.4</v>
      </c>
      <c r="L77" s="10">
        <f aca="true" t="shared" si="9" ref="L77:L94">ROUNDUP(K77*M77,2)</f>
        <v>1194.27</v>
      </c>
      <c r="M77" s="57">
        <v>1.71</v>
      </c>
    </row>
    <row r="78" spans="1:13" ht="18">
      <c r="A78" s="29"/>
      <c r="B78" s="36"/>
      <c r="C78" s="36"/>
      <c r="D78" s="37"/>
      <c r="E78" s="32"/>
      <c r="F78" s="38"/>
      <c r="G78" s="10"/>
      <c r="H78" s="30"/>
      <c r="I78" s="46"/>
      <c r="J78" s="10">
        <f aca="true" t="shared" si="10" ref="J78:J94">M78*I78</f>
        <v>0</v>
      </c>
      <c r="K78" s="33">
        <f aca="true" t="shared" si="11" ref="K78:K94">K77-I78</f>
        <v>698.4</v>
      </c>
      <c r="L78" s="10">
        <f t="shared" si="9"/>
        <v>1194.27</v>
      </c>
      <c r="M78" s="57">
        <v>1.71</v>
      </c>
    </row>
    <row r="79" spans="1:13" ht="18">
      <c r="A79" s="29"/>
      <c r="B79" s="39"/>
      <c r="C79" s="39"/>
      <c r="D79" s="37"/>
      <c r="E79" s="39"/>
      <c r="F79" s="40"/>
      <c r="G79" s="40"/>
      <c r="H79" s="39"/>
      <c r="I79" s="44"/>
      <c r="J79" s="10">
        <f t="shared" si="10"/>
        <v>0</v>
      </c>
      <c r="K79" s="33">
        <f t="shared" si="11"/>
        <v>698.4</v>
      </c>
      <c r="L79" s="10">
        <f t="shared" si="9"/>
        <v>1194.27</v>
      </c>
      <c r="M79" s="57">
        <v>1.71</v>
      </c>
    </row>
    <row r="80" spans="1:13" ht="18">
      <c r="A80" s="29"/>
      <c r="B80" s="39"/>
      <c r="C80" s="41"/>
      <c r="D80" s="58"/>
      <c r="E80" s="42"/>
      <c r="F80" s="40"/>
      <c r="G80" s="43"/>
      <c r="H80" s="39"/>
      <c r="I80" s="44"/>
      <c r="J80" s="10">
        <f t="shared" si="10"/>
        <v>0</v>
      </c>
      <c r="K80" s="33">
        <f t="shared" si="11"/>
        <v>698.4</v>
      </c>
      <c r="L80" s="10">
        <f t="shared" si="9"/>
        <v>1194.27</v>
      </c>
      <c r="M80" s="57">
        <v>1.71</v>
      </c>
    </row>
    <row r="81" spans="1:13" ht="18">
      <c r="A81" s="29"/>
      <c r="B81" s="30"/>
      <c r="C81" s="30"/>
      <c r="D81" s="58"/>
      <c r="E81" s="30"/>
      <c r="F81" s="45"/>
      <c r="G81" s="45"/>
      <c r="H81" s="30"/>
      <c r="I81" s="46"/>
      <c r="J81" s="10">
        <f t="shared" si="10"/>
        <v>0</v>
      </c>
      <c r="K81" s="33">
        <f t="shared" si="11"/>
        <v>698.4</v>
      </c>
      <c r="L81" s="10">
        <f t="shared" si="9"/>
        <v>1194.27</v>
      </c>
      <c r="M81" s="57">
        <v>1.71</v>
      </c>
    </row>
    <row r="82" spans="1:13" ht="18">
      <c r="A82" s="29"/>
      <c r="B82" s="30"/>
      <c r="C82" s="30"/>
      <c r="D82" s="58"/>
      <c r="E82" s="30"/>
      <c r="F82" s="45"/>
      <c r="G82" s="45"/>
      <c r="H82" s="30"/>
      <c r="I82" s="46"/>
      <c r="J82" s="10">
        <f t="shared" si="10"/>
        <v>0</v>
      </c>
      <c r="K82" s="33">
        <f t="shared" si="11"/>
        <v>698.4</v>
      </c>
      <c r="L82" s="10">
        <f t="shared" si="9"/>
        <v>1194.27</v>
      </c>
      <c r="M82" s="57">
        <v>1.71</v>
      </c>
    </row>
    <row r="83" spans="1:13" ht="18">
      <c r="A83" s="29"/>
      <c r="B83" s="30"/>
      <c r="C83" s="30"/>
      <c r="D83" s="58"/>
      <c r="E83" s="123" t="s">
        <v>95</v>
      </c>
      <c r="F83" s="123"/>
      <c r="G83" s="123"/>
      <c r="H83" s="123"/>
      <c r="I83" s="123"/>
      <c r="J83" s="10">
        <f t="shared" si="10"/>
        <v>0</v>
      </c>
      <c r="K83" s="33">
        <f t="shared" si="11"/>
        <v>698.4</v>
      </c>
      <c r="L83" s="10">
        <f t="shared" si="9"/>
        <v>1194.27</v>
      </c>
      <c r="M83" s="57">
        <v>1.71</v>
      </c>
    </row>
    <row r="84" spans="1:13" ht="18">
      <c r="A84" s="29"/>
      <c r="B84" s="30"/>
      <c r="C84" s="30"/>
      <c r="D84" s="58"/>
      <c r="E84" s="123"/>
      <c r="F84" s="123"/>
      <c r="G84" s="123"/>
      <c r="H84" s="123"/>
      <c r="I84" s="123"/>
      <c r="J84" s="10">
        <f t="shared" si="10"/>
        <v>0</v>
      </c>
      <c r="K84" s="33">
        <f t="shared" si="11"/>
        <v>698.4</v>
      </c>
      <c r="L84" s="10">
        <f t="shared" si="9"/>
        <v>1194.27</v>
      </c>
      <c r="M84" s="57">
        <v>1.71</v>
      </c>
    </row>
    <row r="85" spans="1:13" ht="18">
      <c r="A85" s="29"/>
      <c r="B85" s="30"/>
      <c r="C85" s="30"/>
      <c r="D85" s="37"/>
      <c r="E85" s="123"/>
      <c r="F85" s="123"/>
      <c r="G85" s="123"/>
      <c r="H85" s="123"/>
      <c r="I85" s="123"/>
      <c r="J85" s="10">
        <f t="shared" si="10"/>
        <v>0</v>
      </c>
      <c r="K85" s="33">
        <f t="shared" si="11"/>
        <v>698.4</v>
      </c>
      <c r="L85" s="10">
        <f t="shared" si="9"/>
        <v>1194.27</v>
      </c>
      <c r="M85" s="57">
        <v>1.71</v>
      </c>
    </row>
    <row r="86" spans="1:13" ht="18">
      <c r="A86" s="29"/>
      <c r="B86" s="30"/>
      <c r="C86" s="30"/>
      <c r="D86" s="37"/>
      <c r="E86" s="30"/>
      <c r="F86" s="45"/>
      <c r="G86" s="45"/>
      <c r="H86" s="30"/>
      <c r="I86" s="46"/>
      <c r="J86" s="10">
        <f t="shared" si="10"/>
        <v>0</v>
      </c>
      <c r="K86" s="33">
        <f t="shared" si="11"/>
        <v>698.4</v>
      </c>
      <c r="L86" s="10">
        <f t="shared" si="9"/>
        <v>1194.27</v>
      </c>
      <c r="M86" s="57">
        <v>1.71</v>
      </c>
    </row>
    <row r="87" spans="1:13" ht="18">
      <c r="A87" s="29"/>
      <c r="B87" s="30"/>
      <c r="C87" s="30"/>
      <c r="D87" s="35"/>
      <c r="E87" s="30"/>
      <c r="F87" s="45"/>
      <c r="G87" s="45"/>
      <c r="H87" s="30"/>
      <c r="I87" s="46"/>
      <c r="J87" s="10">
        <f t="shared" si="10"/>
        <v>0</v>
      </c>
      <c r="K87" s="33">
        <f t="shared" si="11"/>
        <v>698.4</v>
      </c>
      <c r="L87" s="10">
        <f t="shared" si="9"/>
        <v>1194.27</v>
      </c>
      <c r="M87" s="57">
        <v>1.71</v>
      </c>
    </row>
    <row r="88" spans="1:13" ht="18">
      <c r="A88" s="29"/>
      <c r="B88" s="30"/>
      <c r="C88" s="30"/>
      <c r="D88" s="35"/>
      <c r="E88" s="30"/>
      <c r="F88" s="45"/>
      <c r="G88" s="45"/>
      <c r="H88" s="30"/>
      <c r="I88" s="46"/>
      <c r="J88" s="10">
        <f t="shared" si="10"/>
        <v>0</v>
      </c>
      <c r="K88" s="33">
        <f t="shared" si="11"/>
        <v>698.4</v>
      </c>
      <c r="L88" s="10">
        <f t="shared" si="9"/>
        <v>1194.27</v>
      </c>
      <c r="M88" s="57">
        <v>1.71</v>
      </c>
    </row>
    <row r="89" spans="1:13" ht="18">
      <c r="A89" s="29"/>
      <c r="B89" s="30"/>
      <c r="C89" s="30"/>
      <c r="D89" s="35"/>
      <c r="E89" s="30"/>
      <c r="F89" s="45"/>
      <c r="G89" s="45"/>
      <c r="H89" s="30"/>
      <c r="I89" s="47"/>
      <c r="J89" s="10">
        <f t="shared" si="10"/>
        <v>0</v>
      </c>
      <c r="K89" s="33">
        <f t="shared" si="11"/>
        <v>698.4</v>
      </c>
      <c r="L89" s="10">
        <f t="shared" si="9"/>
        <v>1194.27</v>
      </c>
      <c r="M89" s="57">
        <v>1.71</v>
      </c>
    </row>
    <row r="90" spans="1:13" ht="18">
      <c r="A90" s="29"/>
      <c r="B90" s="30"/>
      <c r="C90" s="30"/>
      <c r="D90" s="35"/>
      <c r="E90" s="30"/>
      <c r="F90" s="45"/>
      <c r="G90" s="45"/>
      <c r="H90" s="30"/>
      <c r="I90" s="47"/>
      <c r="J90" s="10">
        <f t="shared" si="10"/>
        <v>0</v>
      </c>
      <c r="K90" s="33">
        <f t="shared" si="11"/>
        <v>698.4</v>
      </c>
      <c r="L90" s="10">
        <f t="shared" si="9"/>
        <v>1194.27</v>
      </c>
      <c r="M90" s="57">
        <v>1.71</v>
      </c>
    </row>
    <row r="91" spans="1:13" ht="18">
      <c r="A91" s="29"/>
      <c r="B91" s="30"/>
      <c r="C91" s="30"/>
      <c r="D91" s="35"/>
      <c r="E91" s="30"/>
      <c r="F91" s="45"/>
      <c r="G91" s="45"/>
      <c r="H91" s="30"/>
      <c r="I91" s="47"/>
      <c r="J91" s="10">
        <f t="shared" si="10"/>
        <v>0</v>
      </c>
      <c r="K91" s="33">
        <f t="shared" si="11"/>
        <v>698.4</v>
      </c>
      <c r="L91" s="10">
        <f t="shared" si="9"/>
        <v>1194.27</v>
      </c>
      <c r="M91" s="57">
        <v>1.71</v>
      </c>
    </row>
    <row r="92" spans="1:13" ht="18">
      <c r="A92" s="29"/>
      <c r="B92" s="30"/>
      <c r="C92" s="30"/>
      <c r="D92" s="35"/>
      <c r="E92" s="30"/>
      <c r="F92" s="45"/>
      <c r="G92" s="45"/>
      <c r="H92" s="30"/>
      <c r="I92" s="47"/>
      <c r="J92" s="10">
        <f t="shared" si="10"/>
        <v>0</v>
      </c>
      <c r="K92" s="33">
        <f t="shared" si="11"/>
        <v>698.4</v>
      </c>
      <c r="L92" s="10">
        <f t="shared" si="9"/>
        <v>1194.27</v>
      </c>
      <c r="M92" s="57">
        <v>1.71</v>
      </c>
    </row>
    <row r="93" spans="1:13" ht="18">
      <c r="A93" s="29"/>
      <c r="B93" s="30"/>
      <c r="C93" s="30"/>
      <c r="D93" s="35"/>
      <c r="E93" s="30"/>
      <c r="F93" s="45"/>
      <c r="G93" s="45"/>
      <c r="H93" s="30"/>
      <c r="I93" s="47"/>
      <c r="J93" s="10">
        <f t="shared" si="10"/>
        <v>0</v>
      </c>
      <c r="K93" s="33">
        <f t="shared" si="11"/>
        <v>698.4</v>
      </c>
      <c r="L93" s="10">
        <f t="shared" si="9"/>
        <v>1194.27</v>
      </c>
      <c r="M93" s="57">
        <v>1.71</v>
      </c>
    </row>
    <row r="94" spans="1:13" ht="18">
      <c r="A94" s="29"/>
      <c r="B94" s="30"/>
      <c r="C94" s="30"/>
      <c r="D94" s="35"/>
      <c r="E94" s="30"/>
      <c r="F94" s="45"/>
      <c r="G94" s="45"/>
      <c r="H94" s="30"/>
      <c r="I94" s="47"/>
      <c r="J94" s="10">
        <f t="shared" si="10"/>
        <v>0</v>
      </c>
      <c r="K94" s="48">
        <f t="shared" si="11"/>
        <v>698.4</v>
      </c>
      <c r="L94" s="10">
        <f t="shared" si="9"/>
        <v>1194.27</v>
      </c>
      <c r="M94" s="57">
        <v>1.71</v>
      </c>
    </row>
    <row r="95" spans="1:13" ht="18">
      <c r="A95" s="29"/>
      <c r="B95" s="30"/>
      <c r="C95" s="30"/>
      <c r="D95" s="35"/>
      <c r="E95" s="30"/>
      <c r="F95" s="45"/>
      <c r="G95" s="45"/>
      <c r="H95" s="30"/>
      <c r="I95" s="49">
        <f>SUM(I78:I94)</f>
        <v>0</v>
      </c>
      <c r="J95" s="50">
        <f>SUM(J78:J94)</f>
        <v>0</v>
      </c>
      <c r="K95" s="33"/>
      <c r="L95" s="10"/>
      <c r="M95" s="51"/>
    </row>
    <row r="97" spans="1:13" ht="15" customHeight="1">
      <c r="A97" s="83"/>
      <c r="B97" s="83"/>
      <c r="C97" s="83"/>
      <c r="D97" s="77" t="s">
        <v>99</v>
      </c>
      <c r="E97" s="77"/>
      <c r="F97" s="77"/>
      <c r="G97" s="77"/>
      <c r="H97" s="77"/>
      <c r="I97" s="77"/>
      <c r="J97" s="77"/>
      <c r="K97" s="26" t="s">
        <v>1</v>
      </c>
      <c r="L97" s="85">
        <v>2007</v>
      </c>
      <c r="M97" s="85"/>
    </row>
    <row r="98" spans="1:13" ht="15.75">
      <c r="A98" s="83"/>
      <c r="B98" s="83"/>
      <c r="C98" s="83"/>
      <c r="D98" s="77"/>
      <c r="E98" s="77"/>
      <c r="F98" s="77"/>
      <c r="G98" s="77"/>
      <c r="H98" s="77"/>
      <c r="I98" s="77"/>
      <c r="J98" s="77"/>
      <c r="K98" s="27" t="s">
        <v>2</v>
      </c>
      <c r="L98" s="85" t="s">
        <v>27</v>
      </c>
      <c r="M98" s="85"/>
    </row>
    <row r="99" spans="1:13" ht="15" customHeight="1">
      <c r="A99" s="86" t="s">
        <v>4</v>
      </c>
      <c r="B99" s="86" t="s">
        <v>5</v>
      </c>
      <c r="C99" s="86" t="s">
        <v>6</v>
      </c>
      <c r="D99" s="86" t="s">
        <v>7</v>
      </c>
      <c r="E99" s="87" t="s">
        <v>8</v>
      </c>
      <c r="F99" s="87"/>
      <c r="G99" s="87"/>
      <c r="H99" s="87" t="s">
        <v>9</v>
      </c>
      <c r="I99" s="87"/>
      <c r="J99" s="87"/>
      <c r="K99" s="87" t="s">
        <v>10</v>
      </c>
      <c r="L99" s="87"/>
      <c r="M99" s="87"/>
    </row>
    <row r="100" spans="1:13" ht="45">
      <c r="A100" s="86"/>
      <c r="B100" s="86"/>
      <c r="C100" s="86"/>
      <c r="D100" s="86"/>
      <c r="E100" s="28" t="s">
        <v>11</v>
      </c>
      <c r="F100" s="28" t="s">
        <v>12</v>
      </c>
      <c r="G100" s="28" t="s">
        <v>13</v>
      </c>
      <c r="H100" s="28" t="s">
        <v>14</v>
      </c>
      <c r="I100" s="28" t="s">
        <v>44</v>
      </c>
      <c r="J100" s="28" t="s">
        <v>16</v>
      </c>
      <c r="K100" s="28" t="s">
        <v>44</v>
      </c>
      <c r="L100" s="28" t="s">
        <v>16</v>
      </c>
      <c r="M100" s="28" t="s">
        <v>19</v>
      </c>
    </row>
    <row r="101" spans="1:13" ht="31.5">
      <c r="A101" s="29"/>
      <c r="B101" s="30"/>
      <c r="C101" s="30"/>
      <c r="D101" s="55" t="s">
        <v>20</v>
      </c>
      <c r="E101" s="56"/>
      <c r="F101" s="38"/>
      <c r="G101" s="10"/>
      <c r="H101" s="32"/>
      <c r="I101" s="30"/>
      <c r="J101" s="10"/>
      <c r="K101" s="33">
        <v>698.4</v>
      </c>
      <c r="L101" s="10">
        <f aca="true" t="shared" si="12" ref="L101:L118">ROUNDUP(K101*M101,2)</f>
        <v>1194.27</v>
      </c>
      <c r="M101" s="57">
        <v>1.71</v>
      </c>
    </row>
    <row r="102" spans="1:13" ht="18">
      <c r="A102" s="29"/>
      <c r="B102" s="36"/>
      <c r="C102" s="36"/>
      <c r="D102" s="37"/>
      <c r="E102" s="32"/>
      <c r="F102" s="38"/>
      <c r="G102" s="10"/>
      <c r="H102" s="30"/>
      <c r="I102" s="46"/>
      <c r="J102" s="10">
        <f aca="true" t="shared" si="13" ref="J102:J118">M102*I102</f>
        <v>0</v>
      </c>
      <c r="K102" s="33">
        <f aca="true" t="shared" si="14" ref="K102:K118">K101-I102</f>
        <v>698.4</v>
      </c>
      <c r="L102" s="10">
        <f t="shared" si="12"/>
        <v>1194.27</v>
      </c>
      <c r="M102" s="57">
        <v>1.71</v>
      </c>
    </row>
    <row r="103" spans="1:13" ht="18">
      <c r="A103" s="29"/>
      <c r="B103" s="39"/>
      <c r="C103" s="39"/>
      <c r="D103" s="37"/>
      <c r="E103" s="39"/>
      <c r="F103" s="40"/>
      <c r="G103" s="40"/>
      <c r="H103" s="39"/>
      <c r="I103" s="44"/>
      <c r="J103" s="10">
        <f t="shared" si="13"/>
        <v>0</v>
      </c>
      <c r="K103" s="33">
        <f t="shared" si="14"/>
        <v>698.4</v>
      </c>
      <c r="L103" s="10">
        <f t="shared" si="12"/>
        <v>1194.27</v>
      </c>
      <c r="M103" s="57">
        <v>1.71</v>
      </c>
    </row>
    <row r="104" spans="1:13" ht="18">
      <c r="A104" s="29"/>
      <c r="B104" s="39"/>
      <c r="C104" s="41"/>
      <c r="D104" s="58"/>
      <c r="E104" s="42"/>
      <c r="F104" s="40"/>
      <c r="G104" s="43"/>
      <c r="H104" s="39"/>
      <c r="I104" s="44"/>
      <c r="J104" s="10">
        <f t="shared" si="13"/>
        <v>0</v>
      </c>
      <c r="K104" s="33">
        <f t="shared" si="14"/>
        <v>698.4</v>
      </c>
      <c r="L104" s="10">
        <f t="shared" si="12"/>
        <v>1194.27</v>
      </c>
      <c r="M104" s="57">
        <v>1.71</v>
      </c>
    </row>
    <row r="105" spans="1:13" ht="18">
      <c r="A105" s="29"/>
      <c r="B105" s="30"/>
      <c r="C105" s="30"/>
      <c r="D105" s="58"/>
      <c r="E105" s="30"/>
      <c r="F105" s="45"/>
      <c r="G105" s="45"/>
      <c r="H105" s="30"/>
      <c r="I105" s="46"/>
      <c r="J105" s="10">
        <f t="shared" si="13"/>
        <v>0</v>
      </c>
      <c r="K105" s="33">
        <f t="shared" si="14"/>
        <v>698.4</v>
      </c>
      <c r="L105" s="10">
        <f t="shared" si="12"/>
        <v>1194.27</v>
      </c>
      <c r="M105" s="57">
        <v>1.71</v>
      </c>
    </row>
    <row r="106" spans="1:13" ht="18">
      <c r="A106" s="29"/>
      <c r="B106" s="30"/>
      <c r="C106" s="30"/>
      <c r="D106" s="58"/>
      <c r="E106" s="30"/>
      <c r="F106" s="45"/>
      <c r="G106" s="45"/>
      <c r="H106" s="30"/>
      <c r="I106" s="46"/>
      <c r="J106" s="10">
        <f t="shared" si="13"/>
        <v>0</v>
      </c>
      <c r="K106" s="33">
        <f t="shared" si="14"/>
        <v>698.4</v>
      </c>
      <c r="L106" s="10">
        <f t="shared" si="12"/>
        <v>1194.27</v>
      </c>
      <c r="M106" s="57">
        <v>1.71</v>
      </c>
    </row>
    <row r="107" spans="1:13" ht="18">
      <c r="A107" s="29"/>
      <c r="B107" s="30"/>
      <c r="C107" s="30"/>
      <c r="D107" s="58"/>
      <c r="E107" s="123" t="s">
        <v>95</v>
      </c>
      <c r="F107" s="123"/>
      <c r="G107" s="123"/>
      <c r="H107" s="123"/>
      <c r="I107" s="123"/>
      <c r="J107" s="10">
        <f t="shared" si="13"/>
        <v>0</v>
      </c>
      <c r="K107" s="33">
        <f t="shared" si="14"/>
        <v>698.4</v>
      </c>
      <c r="L107" s="10">
        <f t="shared" si="12"/>
        <v>1194.27</v>
      </c>
      <c r="M107" s="57">
        <v>1.71</v>
      </c>
    </row>
    <row r="108" spans="1:13" ht="18">
      <c r="A108" s="29"/>
      <c r="B108" s="30"/>
      <c r="C108" s="30"/>
      <c r="D108" s="58"/>
      <c r="E108" s="123"/>
      <c r="F108" s="123"/>
      <c r="G108" s="123"/>
      <c r="H108" s="123"/>
      <c r="I108" s="123"/>
      <c r="J108" s="10">
        <f t="shared" si="13"/>
        <v>0</v>
      </c>
      <c r="K108" s="33">
        <f t="shared" si="14"/>
        <v>698.4</v>
      </c>
      <c r="L108" s="10">
        <f t="shared" si="12"/>
        <v>1194.27</v>
      </c>
      <c r="M108" s="57">
        <v>1.71</v>
      </c>
    </row>
    <row r="109" spans="1:13" ht="18">
      <c r="A109" s="29"/>
      <c r="B109" s="30"/>
      <c r="C109" s="30"/>
      <c r="D109" s="37"/>
      <c r="E109" s="123"/>
      <c r="F109" s="123"/>
      <c r="G109" s="123"/>
      <c r="H109" s="123"/>
      <c r="I109" s="123"/>
      <c r="J109" s="10">
        <f t="shared" si="13"/>
        <v>0</v>
      </c>
      <c r="K109" s="33">
        <f t="shared" si="14"/>
        <v>698.4</v>
      </c>
      <c r="L109" s="10">
        <f t="shared" si="12"/>
        <v>1194.27</v>
      </c>
      <c r="M109" s="57">
        <v>1.71</v>
      </c>
    </row>
    <row r="110" spans="1:13" ht="18">
      <c r="A110" s="29"/>
      <c r="B110" s="30"/>
      <c r="C110" s="30"/>
      <c r="D110" s="37"/>
      <c r="E110" s="30"/>
      <c r="F110" s="45"/>
      <c r="G110" s="45"/>
      <c r="H110" s="30"/>
      <c r="I110" s="46"/>
      <c r="J110" s="10">
        <f t="shared" si="13"/>
        <v>0</v>
      </c>
      <c r="K110" s="33">
        <f t="shared" si="14"/>
        <v>698.4</v>
      </c>
      <c r="L110" s="10">
        <f t="shared" si="12"/>
        <v>1194.27</v>
      </c>
      <c r="M110" s="57">
        <v>1.71</v>
      </c>
    </row>
    <row r="111" spans="1:13" ht="18">
      <c r="A111" s="29"/>
      <c r="B111" s="30"/>
      <c r="C111" s="30"/>
      <c r="D111" s="35"/>
      <c r="E111" s="30"/>
      <c r="F111" s="45"/>
      <c r="G111" s="45"/>
      <c r="H111" s="30"/>
      <c r="I111" s="46"/>
      <c r="J111" s="10">
        <f t="shared" si="13"/>
        <v>0</v>
      </c>
      <c r="K111" s="33">
        <f t="shared" si="14"/>
        <v>698.4</v>
      </c>
      <c r="L111" s="10">
        <f t="shared" si="12"/>
        <v>1194.27</v>
      </c>
      <c r="M111" s="57">
        <v>1.71</v>
      </c>
    </row>
    <row r="112" spans="1:13" ht="18">
      <c r="A112" s="29"/>
      <c r="B112" s="30"/>
      <c r="C112" s="30"/>
      <c r="D112" s="35"/>
      <c r="E112" s="30"/>
      <c r="F112" s="45"/>
      <c r="G112" s="45"/>
      <c r="H112" s="30"/>
      <c r="I112" s="46"/>
      <c r="J112" s="10">
        <f t="shared" si="13"/>
        <v>0</v>
      </c>
      <c r="K112" s="33">
        <f t="shared" si="14"/>
        <v>698.4</v>
      </c>
      <c r="L112" s="10">
        <f t="shared" si="12"/>
        <v>1194.27</v>
      </c>
      <c r="M112" s="57">
        <v>1.71</v>
      </c>
    </row>
    <row r="113" spans="1:13" ht="18">
      <c r="A113" s="29"/>
      <c r="B113" s="30"/>
      <c r="C113" s="30"/>
      <c r="D113" s="35"/>
      <c r="E113" s="30"/>
      <c r="F113" s="45"/>
      <c r="G113" s="45"/>
      <c r="H113" s="30"/>
      <c r="I113" s="47"/>
      <c r="J113" s="10">
        <f t="shared" si="13"/>
        <v>0</v>
      </c>
      <c r="K113" s="33">
        <f t="shared" si="14"/>
        <v>698.4</v>
      </c>
      <c r="L113" s="10">
        <f t="shared" si="12"/>
        <v>1194.27</v>
      </c>
      <c r="M113" s="57">
        <v>1.71</v>
      </c>
    </row>
    <row r="114" spans="1:13" ht="18">
      <c r="A114" s="29"/>
      <c r="B114" s="30"/>
      <c r="C114" s="30"/>
      <c r="D114" s="35"/>
      <c r="E114" s="30"/>
      <c r="F114" s="45"/>
      <c r="G114" s="45"/>
      <c r="H114" s="30"/>
      <c r="I114" s="47"/>
      <c r="J114" s="10">
        <f t="shared" si="13"/>
        <v>0</v>
      </c>
      <c r="K114" s="33">
        <f t="shared" si="14"/>
        <v>698.4</v>
      </c>
      <c r="L114" s="10">
        <f t="shared" si="12"/>
        <v>1194.27</v>
      </c>
      <c r="M114" s="57">
        <v>1.71</v>
      </c>
    </row>
    <row r="115" spans="1:13" ht="18">
      <c r="A115" s="29"/>
      <c r="B115" s="30"/>
      <c r="C115" s="30"/>
      <c r="D115" s="35"/>
      <c r="E115" s="30"/>
      <c r="F115" s="45"/>
      <c r="G115" s="45"/>
      <c r="H115" s="30"/>
      <c r="I115" s="47"/>
      <c r="J115" s="10">
        <f t="shared" si="13"/>
        <v>0</v>
      </c>
      <c r="K115" s="33">
        <f t="shared" si="14"/>
        <v>698.4</v>
      </c>
      <c r="L115" s="10">
        <f t="shared" si="12"/>
        <v>1194.27</v>
      </c>
      <c r="M115" s="57">
        <v>1.71</v>
      </c>
    </row>
    <row r="116" spans="1:13" ht="18">
      <c r="A116" s="29"/>
      <c r="B116" s="30"/>
      <c r="C116" s="30"/>
      <c r="D116" s="35"/>
      <c r="E116" s="30"/>
      <c r="F116" s="45"/>
      <c r="G116" s="45"/>
      <c r="H116" s="30"/>
      <c r="I116" s="47"/>
      <c r="J116" s="10">
        <f t="shared" si="13"/>
        <v>0</v>
      </c>
      <c r="K116" s="33">
        <f t="shared" si="14"/>
        <v>698.4</v>
      </c>
      <c r="L116" s="10">
        <f t="shared" si="12"/>
        <v>1194.27</v>
      </c>
      <c r="M116" s="57">
        <v>1.71</v>
      </c>
    </row>
    <row r="117" spans="1:13" ht="18">
      <c r="A117" s="29"/>
      <c r="B117" s="30"/>
      <c r="C117" s="30"/>
      <c r="D117" s="35"/>
      <c r="E117" s="30"/>
      <c r="F117" s="45"/>
      <c r="G117" s="45"/>
      <c r="H117" s="30"/>
      <c r="I117" s="47"/>
      <c r="J117" s="10">
        <f t="shared" si="13"/>
        <v>0</v>
      </c>
      <c r="K117" s="33">
        <f t="shared" si="14"/>
        <v>698.4</v>
      </c>
      <c r="L117" s="10">
        <f t="shared" si="12"/>
        <v>1194.27</v>
      </c>
      <c r="M117" s="57">
        <v>1.71</v>
      </c>
    </row>
    <row r="118" spans="1:13" ht="18">
      <c r="A118" s="29"/>
      <c r="B118" s="30"/>
      <c r="C118" s="30"/>
      <c r="D118" s="35"/>
      <c r="E118" s="30"/>
      <c r="F118" s="45"/>
      <c r="G118" s="45"/>
      <c r="H118" s="30"/>
      <c r="I118" s="47"/>
      <c r="J118" s="10">
        <f t="shared" si="13"/>
        <v>0</v>
      </c>
      <c r="K118" s="48">
        <f t="shared" si="14"/>
        <v>698.4</v>
      </c>
      <c r="L118" s="10">
        <f t="shared" si="12"/>
        <v>1194.27</v>
      </c>
      <c r="M118" s="57">
        <v>1.71</v>
      </c>
    </row>
    <row r="119" spans="1:13" ht="18">
      <c r="A119" s="29"/>
      <c r="B119" s="30"/>
      <c r="C119" s="30"/>
      <c r="D119" s="35"/>
      <c r="E119" s="30"/>
      <c r="F119" s="45"/>
      <c r="G119" s="45"/>
      <c r="H119" s="30"/>
      <c r="I119" s="49">
        <f>SUM(I102:I118)</f>
        <v>0</v>
      </c>
      <c r="J119" s="50">
        <f>SUM(J102:J118)</f>
        <v>0</v>
      </c>
      <c r="K119" s="33"/>
      <c r="L119" s="10"/>
      <c r="M119" s="51"/>
    </row>
    <row r="121" spans="1:13" ht="15" customHeight="1">
      <c r="A121" s="83"/>
      <c r="B121" s="83"/>
      <c r="C121" s="83"/>
      <c r="D121" s="77" t="s">
        <v>99</v>
      </c>
      <c r="E121" s="77"/>
      <c r="F121" s="77"/>
      <c r="G121" s="77"/>
      <c r="H121" s="77"/>
      <c r="I121" s="77"/>
      <c r="J121" s="77"/>
      <c r="K121" s="26" t="s">
        <v>1</v>
      </c>
      <c r="L121" s="85">
        <v>2007</v>
      </c>
      <c r="M121" s="85"/>
    </row>
    <row r="122" spans="1:13" ht="15.75">
      <c r="A122" s="83"/>
      <c r="B122" s="83"/>
      <c r="C122" s="83"/>
      <c r="D122" s="77"/>
      <c r="E122" s="77"/>
      <c r="F122" s="77"/>
      <c r="G122" s="77"/>
      <c r="H122" s="77"/>
      <c r="I122" s="77"/>
      <c r="J122" s="77"/>
      <c r="K122" s="27" t="s">
        <v>2</v>
      </c>
      <c r="L122" s="85" t="s">
        <v>28</v>
      </c>
      <c r="M122" s="85"/>
    </row>
    <row r="123" spans="1:13" ht="15" customHeight="1">
      <c r="A123" s="86" t="s">
        <v>4</v>
      </c>
      <c r="B123" s="86" t="s">
        <v>5</v>
      </c>
      <c r="C123" s="86" t="s">
        <v>6</v>
      </c>
      <c r="D123" s="86" t="s">
        <v>7</v>
      </c>
      <c r="E123" s="87" t="s">
        <v>8</v>
      </c>
      <c r="F123" s="87"/>
      <c r="G123" s="87"/>
      <c r="H123" s="87" t="s">
        <v>9</v>
      </c>
      <c r="I123" s="87"/>
      <c r="J123" s="87"/>
      <c r="K123" s="87" t="s">
        <v>10</v>
      </c>
      <c r="L123" s="87"/>
      <c r="M123" s="87"/>
    </row>
    <row r="124" spans="1:13" ht="45">
      <c r="A124" s="86"/>
      <c r="B124" s="86"/>
      <c r="C124" s="86"/>
      <c r="D124" s="86"/>
      <c r="E124" s="28" t="s">
        <v>11</v>
      </c>
      <c r="F124" s="28" t="s">
        <v>12</v>
      </c>
      <c r="G124" s="28" t="s">
        <v>13</v>
      </c>
      <c r="H124" s="28" t="s">
        <v>14</v>
      </c>
      <c r="I124" s="28" t="s">
        <v>44</v>
      </c>
      <c r="J124" s="28" t="s">
        <v>16</v>
      </c>
      <c r="K124" s="28" t="s">
        <v>44</v>
      </c>
      <c r="L124" s="28" t="s">
        <v>16</v>
      </c>
      <c r="M124" s="28" t="s">
        <v>19</v>
      </c>
    </row>
    <row r="125" spans="1:13" ht="31.5">
      <c r="A125" s="29"/>
      <c r="B125" s="30"/>
      <c r="C125" s="30"/>
      <c r="D125" s="55" t="s">
        <v>20</v>
      </c>
      <c r="E125" s="56"/>
      <c r="F125" s="38"/>
      <c r="G125" s="10"/>
      <c r="H125" s="32"/>
      <c r="I125" s="30"/>
      <c r="J125" s="10"/>
      <c r="K125" s="33">
        <v>698.4</v>
      </c>
      <c r="L125" s="10">
        <f aca="true" t="shared" si="15" ref="L125:L142">ROUNDUP(K125*M125,2)</f>
        <v>1194.27</v>
      </c>
      <c r="M125" s="57">
        <v>1.71000019981036</v>
      </c>
    </row>
    <row r="126" spans="1:13" ht="37.5">
      <c r="A126" s="59" t="s">
        <v>100</v>
      </c>
      <c r="B126" s="36"/>
      <c r="C126" s="36"/>
      <c r="D126" s="52" t="s">
        <v>46</v>
      </c>
      <c r="E126" s="32"/>
      <c r="F126" s="38"/>
      <c r="G126" s="10"/>
      <c r="H126" s="30">
        <v>1713</v>
      </c>
      <c r="I126" s="46">
        <v>46.2</v>
      </c>
      <c r="J126" s="10">
        <f aca="true" t="shared" si="16" ref="J126:J142">M126*I126</f>
        <v>79.00200923123863</v>
      </c>
      <c r="K126" s="33">
        <f aca="true" t="shared" si="17" ref="K126:K142">K125-I126</f>
        <v>652.1999999999999</v>
      </c>
      <c r="L126" s="10">
        <f t="shared" si="15"/>
        <v>1115.27</v>
      </c>
      <c r="M126" s="57">
        <v>1.71000019981036</v>
      </c>
    </row>
    <row r="127" spans="1:13" ht="37.5">
      <c r="A127" s="59">
        <v>39259</v>
      </c>
      <c r="B127" s="39"/>
      <c r="C127" s="39"/>
      <c r="D127" s="52" t="s">
        <v>46</v>
      </c>
      <c r="E127" s="39"/>
      <c r="F127" s="40"/>
      <c r="G127" s="40"/>
      <c r="H127" s="39">
        <v>1715</v>
      </c>
      <c r="I127" s="44">
        <v>44.3</v>
      </c>
      <c r="J127" s="10">
        <f t="shared" si="16"/>
        <v>75.75300885159895</v>
      </c>
      <c r="K127" s="33">
        <f t="shared" si="17"/>
        <v>607.9</v>
      </c>
      <c r="L127" s="10">
        <f t="shared" si="15"/>
        <v>1039.51</v>
      </c>
      <c r="M127" s="57">
        <v>1.71000019981036</v>
      </c>
    </row>
    <row r="128" spans="1:13" ht="37.5">
      <c r="A128" s="59">
        <v>39261</v>
      </c>
      <c r="B128" s="39"/>
      <c r="C128" s="41"/>
      <c r="D128" s="52" t="s">
        <v>46</v>
      </c>
      <c r="E128" s="42"/>
      <c r="F128" s="40"/>
      <c r="G128" s="43"/>
      <c r="H128" s="39">
        <v>1718</v>
      </c>
      <c r="I128" s="44">
        <v>45.7</v>
      </c>
      <c r="J128" s="10">
        <f t="shared" si="16"/>
        <v>78.14700913133346</v>
      </c>
      <c r="K128" s="33">
        <f t="shared" si="17"/>
        <v>562.1999999999999</v>
      </c>
      <c r="L128" s="10">
        <f t="shared" si="15"/>
        <v>961.37</v>
      </c>
      <c r="M128" s="57">
        <v>1.71000019981036</v>
      </c>
    </row>
    <row r="129" spans="1:13" ht="37.5">
      <c r="A129" s="59">
        <v>39263</v>
      </c>
      <c r="B129" s="39"/>
      <c r="C129" s="41"/>
      <c r="D129" s="52" t="s">
        <v>46</v>
      </c>
      <c r="E129" s="42"/>
      <c r="F129" s="40"/>
      <c r="G129" s="43"/>
      <c r="H129" s="39">
        <v>1720</v>
      </c>
      <c r="I129" s="44">
        <v>40</v>
      </c>
      <c r="J129" s="10">
        <f t="shared" si="16"/>
        <v>68.4000079924144</v>
      </c>
      <c r="K129" s="33">
        <f t="shared" si="17"/>
        <v>522.1999999999999</v>
      </c>
      <c r="L129" s="10">
        <f t="shared" si="15"/>
        <v>892.97</v>
      </c>
      <c r="M129" s="57">
        <v>1.71000019981036</v>
      </c>
    </row>
    <row r="130" spans="1:13" ht="18">
      <c r="A130" s="29"/>
      <c r="B130" s="39"/>
      <c r="C130" s="41"/>
      <c r="D130" s="58"/>
      <c r="E130" s="42"/>
      <c r="F130" s="40"/>
      <c r="G130" s="43"/>
      <c r="H130" s="39"/>
      <c r="I130" s="44"/>
      <c r="J130" s="10">
        <f t="shared" si="16"/>
        <v>0</v>
      </c>
      <c r="K130" s="33">
        <f t="shared" si="17"/>
        <v>522.1999999999999</v>
      </c>
      <c r="L130" s="10">
        <f t="shared" si="15"/>
        <v>892.97</v>
      </c>
      <c r="M130" s="57">
        <v>1.71000019981036</v>
      </c>
    </row>
    <row r="131" spans="1:13" ht="18">
      <c r="A131" s="29"/>
      <c r="B131" s="39"/>
      <c r="C131" s="41"/>
      <c r="D131" s="58"/>
      <c r="E131" s="42"/>
      <c r="F131" s="40"/>
      <c r="G131" s="43"/>
      <c r="H131" s="39"/>
      <c r="I131" s="44"/>
      <c r="J131" s="10">
        <f t="shared" si="16"/>
        <v>0</v>
      </c>
      <c r="K131" s="33">
        <f t="shared" si="17"/>
        <v>522.1999999999999</v>
      </c>
      <c r="L131" s="10">
        <f t="shared" si="15"/>
        <v>892.97</v>
      </c>
      <c r="M131" s="57">
        <v>1.71000019981036</v>
      </c>
    </row>
    <row r="132" spans="1:13" ht="18">
      <c r="A132" s="29"/>
      <c r="B132" s="30"/>
      <c r="C132" s="30"/>
      <c r="D132" s="58"/>
      <c r="E132" s="30"/>
      <c r="F132" s="45"/>
      <c r="G132" s="45"/>
      <c r="H132" s="30"/>
      <c r="I132" s="46"/>
      <c r="J132" s="10">
        <f t="shared" si="16"/>
        <v>0</v>
      </c>
      <c r="K132" s="33">
        <f t="shared" si="17"/>
        <v>522.1999999999999</v>
      </c>
      <c r="L132" s="10">
        <f t="shared" si="15"/>
        <v>892.97</v>
      </c>
      <c r="M132" s="57">
        <v>1.71000019981036</v>
      </c>
    </row>
    <row r="133" spans="1:13" ht="18">
      <c r="A133" s="29"/>
      <c r="B133" s="30"/>
      <c r="C133" s="30"/>
      <c r="D133" s="58"/>
      <c r="E133" s="30"/>
      <c r="F133" s="45"/>
      <c r="G133" s="45"/>
      <c r="H133" s="30"/>
      <c r="I133" s="46"/>
      <c r="J133" s="10">
        <f t="shared" si="16"/>
        <v>0</v>
      </c>
      <c r="K133" s="33">
        <f t="shared" si="17"/>
        <v>522.1999999999999</v>
      </c>
      <c r="L133" s="10">
        <f t="shared" si="15"/>
        <v>892.97</v>
      </c>
      <c r="M133" s="57">
        <v>1.71000019981036</v>
      </c>
    </row>
    <row r="134" spans="1:13" ht="18">
      <c r="A134" s="29"/>
      <c r="B134" s="30"/>
      <c r="C134" s="30"/>
      <c r="D134" s="37"/>
      <c r="E134" s="30"/>
      <c r="F134" s="45"/>
      <c r="G134" s="45"/>
      <c r="H134" s="30"/>
      <c r="I134" s="46"/>
      <c r="J134" s="10">
        <f t="shared" si="16"/>
        <v>0</v>
      </c>
      <c r="K134" s="33">
        <f t="shared" si="17"/>
        <v>522.1999999999999</v>
      </c>
      <c r="L134" s="10">
        <f t="shared" si="15"/>
        <v>892.97</v>
      </c>
      <c r="M134" s="57">
        <v>1.71000019981036</v>
      </c>
    </row>
    <row r="135" spans="1:13" ht="18">
      <c r="A135" s="29"/>
      <c r="B135" s="30"/>
      <c r="C135" s="30"/>
      <c r="D135" s="35"/>
      <c r="E135" s="30"/>
      <c r="F135" s="45"/>
      <c r="G135" s="45"/>
      <c r="H135" s="30"/>
      <c r="I135" s="46"/>
      <c r="J135" s="10">
        <f t="shared" si="16"/>
        <v>0</v>
      </c>
      <c r="K135" s="33">
        <f t="shared" si="17"/>
        <v>522.1999999999999</v>
      </c>
      <c r="L135" s="10">
        <f t="shared" si="15"/>
        <v>892.97</v>
      </c>
      <c r="M135" s="57">
        <v>1.71000019981036</v>
      </c>
    </row>
    <row r="136" spans="1:13" ht="18">
      <c r="A136" s="29"/>
      <c r="B136" s="30"/>
      <c r="C136" s="30"/>
      <c r="D136" s="35"/>
      <c r="E136" s="30"/>
      <c r="F136" s="45"/>
      <c r="G136" s="45"/>
      <c r="H136" s="30"/>
      <c r="I136" s="46"/>
      <c r="J136" s="10">
        <f t="shared" si="16"/>
        <v>0</v>
      </c>
      <c r="K136" s="33">
        <f t="shared" si="17"/>
        <v>522.1999999999999</v>
      </c>
      <c r="L136" s="10">
        <f t="shared" si="15"/>
        <v>892.97</v>
      </c>
      <c r="M136" s="57">
        <v>1.71000019981036</v>
      </c>
    </row>
    <row r="137" spans="1:13" ht="18">
      <c r="A137" s="29"/>
      <c r="B137" s="30"/>
      <c r="C137" s="30"/>
      <c r="D137" s="35"/>
      <c r="E137" s="30"/>
      <c r="F137" s="45"/>
      <c r="G137" s="45"/>
      <c r="H137" s="30"/>
      <c r="I137" s="47"/>
      <c r="J137" s="10">
        <f t="shared" si="16"/>
        <v>0</v>
      </c>
      <c r="K137" s="33">
        <f t="shared" si="17"/>
        <v>522.1999999999999</v>
      </c>
      <c r="L137" s="10">
        <f t="shared" si="15"/>
        <v>892.97</v>
      </c>
      <c r="M137" s="57">
        <v>1.71</v>
      </c>
    </row>
    <row r="138" spans="1:13" ht="18">
      <c r="A138" s="29"/>
      <c r="B138" s="30"/>
      <c r="C138" s="30"/>
      <c r="D138" s="35"/>
      <c r="E138" s="30"/>
      <c r="F138" s="45"/>
      <c r="G138" s="45"/>
      <c r="H138" s="30"/>
      <c r="I138" s="47"/>
      <c r="J138" s="10">
        <f t="shared" si="16"/>
        <v>0</v>
      </c>
      <c r="K138" s="33">
        <f t="shared" si="17"/>
        <v>522.1999999999999</v>
      </c>
      <c r="L138" s="10">
        <f t="shared" si="15"/>
        <v>892.97</v>
      </c>
      <c r="M138" s="57">
        <v>1.71</v>
      </c>
    </row>
    <row r="139" spans="1:13" ht="18">
      <c r="A139" s="29"/>
      <c r="B139" s="30"/>
      <c r="C139" s="30"/>
      <c r="D139" s="35"/>
      <c r="E139" s="30"/>
      <c r="F139" s="45"/>
      <c r="G139" s="45"/>
      <c r="H139" s="30"/>
      <c r="I139" s="47"/>
      <c r="J139" s="10">
        <f t="shared" si="16"/>
        <v>0</v>
      </c>
      <c r="K139" s="33">
        <f t="shared" si="17"/>
        <v>522.1999999999999</v>
      </c>
      <c r="L139" s="10">
        <f t="shared" si="15"/>
        <v>892.97</v>
      </c>
      <c r="M139" s="57">
        <v>1.71</v>
      </c>
    </row>
    <row r="140" spans="1:13" ht="18">
      <c r="A140" s="29"/>
      <c r="B140" s="30"/>
      <c r="C140" s="30"/>
      <c r="D140" s="35"/>
      <c r="E140" s="30"/>
      <c r="F140" s="45"/>
      <c r="G140" s="45"/>
      <c r="H140" s="30"/>
      <c r="I140" s="47"/>
      <c r="J140" s="10">
        <f t="shared" si="16"/>
        <v>0</v>
      </c>
      <c r="K140" s="33">
        <f t="shared" si="17"/>
        <v>522.1999999999999</v>
      </c>
      <c r="L140" s="10">
        <f t="shared" si="15"/>
        <v>892.97</v>
      </c>
      <c r="M140" s="57">
        <v>1.71</v>
      </c>
    </row>
    <row r="141" spans="1:13" ht="18">
      <c r="A141" s="29"/>
      <c r="B141" s="30"/>
      <c r="C141" s="30"/>
      <c r="D141" s="35"/>
      <c r="E141" s="30"/>
      <c r="F141" s="45"/>
      <c r="G141" s="45"/>
      <c r="H141" s="30"/>
      <c r="I141" s="47"/>
      <c r="J141" s="10">
        <f t="shared" si="16"/>
        <v>0</v>
      </c>
      <c r="K141" s="33">
        <f t="shared" si="17"/>
        <v>522.1999999999999</v>
      </c>
      <c r="L141" s="10">
        <f t="shared" si="15"/>
        <v>892.97</v>
      </c>
      <c r="M141" s="57">
        <v>1.71</v>
      </c>
    </row>
    <row r="142" spans="1:13" ht="18">
      <c r="A142" s="29"/>
      <c r="B142" s="30"/>
      <c r="C142" s="30"/>
      <c r="D142" s="35"/>
      <c r="E142" s="30"/>
      <c r="F142" s="45"/>
      <c r="G142" s="45"/>
      <c r="H142" s="30"/>
      <c r="I142" s="47"/>
      <c r="J142" s="10">
        <f t="shared" si="16"/>
        <v>0</v>
      </c>
      <c r="K142" s="33">
        <f t="shared" si="17"/>
        <v>522.1999999999999</v>
      </c>
      <c r="L142" s="10">
        <f t="shared" si="15"/>
        <v>892.97</v>
      </c>
      <c r="M142" s="57">
        <v>1.71</v>
      </c>
    </row>
    <row r="143" spans="1:13" ht="18">
      <c r="A143" s="29"/>
      <c r="B143" s="30"/>
      <c r="C143" s="30"/>
      <c r="D143" s="35"/>
      <c r="E143" s="30"/>
      <c r="F143" s="45"/>
      <c r="G143" s="45"/>
      <c r="H143" s="30"/>
      <c r="I143" s="49">
        <f>SUM(I126:I142)</f>
        <v>176.2</v>
      </c>
      <c r="J143" s="50">
        <f>SUM(J126:J142)</f>
        <v>301.3020352065854</v>
      </c>
      <c r="K143" s="33"/>
      <c r="L143" s="10"/>
      <c r="M143" s="51"/>
    </row>
    <row r="145" spans="1:13" ht="15" customHeight="1">
      <c r="A145" s="83"/>
      <c r="B145" s="83"/>
      <c r="C145" s="83"/>
      <c r="D145" s="77" t="s">
        <v>99</v>
      </c>
      <c r="E145" s="77"/>
      <c r="F145" s="77"/>
      <c r="G145" s="77"/>
      <c r="H145" s="77"/>
      <c r="I145" s="77"/>
      <c r="J145" s="77"/>
      <c r="K145" s="26" t="s">
        <v>1</v>
      </c>
      <c r="L145" s="85">
        <v>2007</v>
      </c>
      <c r="M145" s="85"/>
    </row>
    <row r="146" spans="1:13" ht="15.75">
      <c r="A146" s="83"/>
      <c r="B146" s="83"/>
      <c r="C146" s="83"/>
      <c r="D146" s="77"/>
      <c r="E146" s="77"/>
      <c r="F146" s="77"/>
      <c r="G146" s="77"/>
      <c r="H146" s="77"/>
      <c r="I146" s="77"/>
      <c r="J146" s="77"/>
      <c r="K146" s="27" t="s">
        <v>2</v>
      </c>
      <c r="L146" s="85" t="s">
        <v>29</v>
      </c>
      <c r="M146" s="85"/>
    </row>
    <row r="147" spans="1:13" ht="15" customHeight="1">
      <c r="A147" s="86" t="s">
        <v>4</v>
      </c>
      <c r="B147" s="86" t="s">
        <v>5</v>
      </c>
      <c r="C147" s="86" t="s">
        <v>6</v>
      </c>
      <c r="D147" s="86" t="s">
        <v>7</v>
      </c>
      <c r="E147" s="87" t="s">
        <v>8</v>
      </c>
      <c r="F147" s="87"/>
      <c r="G147" s="87"/>
      <c r="H147" s="87" t="s">
        <v>9</v>
      </c>
      <c r="I147" s="87"/>
      <c r="J147" s="87"/>
      <c r="K147" s="87" t="s">
        <v>10</v>
      </c>
      <c r="L147" s="87"/>
      <c r="M147" s="87"/>
    </row>
    <row r="148" spans="1:13" ht="45">
      <c r="A148" s="86"/>
      <c r="B148" s="86"/>
      <c r="C148" s="86"/>
      <c r="D148" s="86"/>
      <c r="E148" s="28" t="s">
        <v>11</v>
      </c>
      <c r="F148" s="28" t="s">
        <v>12</v>
      </c>
      <c r="G148" s="28" t="s">
        <v>13</v>
      </c>
      <c r="H148" s="28" t="s">
        <v>14</v>
      </c>
      <c r="I148" s="28" t="s">
        <v>44</v>
      </c>
      <c r="J148" s="28" t="s">
        <v>16</v>
      </c>
      <c r="K148" s="28" t="s">
        <v>44</v>
      </c>
      <c r="L148" s="28" t="s">
        <v>16</v>
      </c>
      <c r="M148" s="28" t="s">
        <v>19</v>
      </c>
    </row>
    <row r="149" spans="1:13" ht="31.5">
      <c r="A149" s="29"/>
      <c r="B149" s="30"/>
      <c r="C149" s="30"/>
      <c r="D149" s="55" t="s">
        <v>20</v>
      </c>
      <c r="E149" s="56"/>
      <c r="F149" s="38"/>
      <c r="G149" s="10"/>
      <c r="H149" s="32"/>
      <c r="I149" s="30"/>
      <c r="J149" s="10"/>
      <c r="K149" s="33">
        <v>522.2</v>
      </c>
      <c r="L149" s="10">
        <f aca="true" t="shared" si="18" ref="L149:L166">ROUNDUP(K149*M149,2)</f>
        <v>892.97</v>
      </c>
      <c r="M149" s="60">
        <v>1.7100153198008</v>
      </c>
    </row>
    <row r="150" spans="1:13" ht="37.5">
      <c r="A150" s="59">
        <v>39266</v>
      </c>
      <c r="B150" s="36"/>
      <c r="C150" s="36"/>
      <c r="D150" s="52" t="s">
        <v>46</v>
      </c>
      <c r="E150" s="32"/>
      <c r="F150" s="38"/>
      <c r="G150" s="10"/>
      <c r="H150" s="30">
        <v>1722</v>
      </c>
      <c r="I150" s="46">
        <v>40</v>
      </c>
      <c r="J150" s="10">
        <f aca="true" t="shared" si="19" ref="J150:J166">M150*I150</f>
        <v>68.40061279203199</v>
      </c>
      <c r="K150" s="33">
        <f aca="true" t="shared" si="20" ref="K150:K166">K149-I150</f>
        <v>482.20000000000005</v>
      </c>
      <c r="L150" s="10">
        <f t="shared" si="18"/>
        <v>824.5699999999999</v>
      </c>
      <c r="M150" s="60">
        <v>1.7100153198008</v>
      </c>
    </row>
    <row r="151" spans="1:13" ht="37.5">
      <c r="A151" s="59">
        <v>39268</v>
      </c>
      <c r="B151" s="39"/>
      <c r="C151" s="39"/>
      <c r="D151" s="52" t="s">
        <v>46</v>
      </c>
      <c r="E151" s="39"/>
      <c r="F151" s="40"/>
      <c r="G151" s="40"/>
      <c r="H151" s="39">
        <v>1724</v>
      </c>
      <c r="I151" s="44">
        <v>43.4</v>
      </c>
      <c r="J151" s="10">
        <f t="shared" si="19"/>
        <v>74.21466487935471</v>
      </c>
      <c r="K151" s="33">
        <f t="shared" si="20"/>
        <v>438.80000000000007</v>
      </c>
      <c r="L151" s="10">
        <f t="shared" si="18"/>
        <v>750.36</v>
      </c>
      <c r="M151" s="60">
        <v>1.7100153198008</v>
      </c>
    </row>
    <row r="152" spans="1:13" ht="18.75">
      <c r="A152" s="59"/>
      <c r="B152" s="39"/>
      <c r="C152" s="41"/>
      <c r="D152" s="52"/>
      <c r="E152" s="42"/>
      <c r="F152" s="40"/>
      <c r="G152" s="43"/>
      <c r="H152" s="39"/>
      <c r="I152" s="44"/>
      <c r="J152" s="10">
        <f t="shared" si="19"/>
        <v>0</v>
      </c>
      <c r="K152" s="33">
        <f t="shared" si="20"/>
        <v>438.80000000000007</v>
      </c>
      <c r="L152" s="10">
        <f t="shared" si="18"/>
        <v>750.36</v>
      </c>
      <c r="M152" s="60">
        <v>1.7100153198008</v>
      </c>
    </row>
    <row r="153" spans="1:13" ht="18.75">
      <c r="A153" s="59"/>
      <c r="B153" s="39"/>
      <c r="C153" s="41"/>
      <c r="D153" s="52"/>
      <c r="E153" s="42"/>
      <c r="F153" s="40"/>
      <c r="G153" s="43"/>
      <c r="H153" s="39"/>
      <c r="I153" s="44"/>
      <c r="J153" s="10">
        <f t="shared" si="19"/>
        <v>0</v>
      </c>
      <c r="K153" s="33">
        <f t="shared" si="20"/>
        <v>438.80000000000007</v>
      </c>
      <c r="L153" s="10">
        <f t="shared" si="18"/>
        <v>750.36</v>
      </c>
      <c r="M153" s="60">
        <v>1.7100153198008</v>
      </c>
    </row>
    <row r="154" spans="1:13" ht="18">
      <c r="A154" s="29"/>
      <c r="B154" s="39"/>
      <c r="C154" s="41"/>
      <c r="D154" s="58"/>
      <c r="E154" s="42"/>
      <c r="F154" s="40"/>
      <c r="G154" s="43"/>
      <c r="H154" s="39"/>
      <c r="I154" s="44"/>
      <c r="J154" s="10">
        <f t="shared" si="19"/>
        <v>0</v>
      </c>
      <c r="K154" s="33">
        <f t="shared" si="20"/>
        <v>438.80000000000007</v>
      </c>
      <c r="L154" s="10">
        <f t="shared" si="18"/>
        <v>750.36</v>
      </c>
      <c r="M154" s="60">
        <v>1.7100153198008</v>
      </c>
    </row>
    <row r="155" spans="1:13" ht="18">
      <c r="A155" s="29"/>
      <c r="B155" s="39"/>
      <c r="C155" s="41"/>
      <c r="D155" s="58"/>
      <c r="E155" s="42"/>
      <c r="F155" s="40"/>
      <c r="G155" s="43"/>
      <c r="H155" s="39"/>
      <c r="I155" s="44"/>
      <c r="J155" s="10">
        <f t="shared" si="19"/>
        <v>0</v>
      </c>
      <c r="K155" s="33">
        <f t="shared" si="20"/>
        <v>438.80000000000007</v>
      </c>
      <c r="L155" s="10">
        <f t="shared" si="18"/>
        <v>750.36</v>
      </c>
      <c r="M155" s="60">
        <v>1.7100153198008</v>
      </c>
    </row>
    <row r="156" spans="1:13" ht="18">
      <c r="A156" s="29"/>
      <c r="B156" s="30"/>
      <c r="C156" s="30"/>
      <c r="D156" s="58"/>
      <c r="E156" s="30"/>
      <c r="F156" s="45"/>
      <c r="G156" s="45"/>
      <c r="H156" s="30"/>
      <c r="I156" s="46"/>
      <c r="J156" s="10">
        <f t="shared" si="19"/>
        <v>0</v>
      </c>
      <c r="K156" s="33">
        <f t="shared" si="20"/>
        <v>438.80000000000007</v>
      </c>
      <c r="L156" s="10">
        <f t="shared" si="18"/>
        <v>750.36</v>
      </c>
      <c r="M156" s="60">
        <v>1.7100153198008</v>
      </c>
    </row>
    <row r="157" spans="1:13" ht="18">
      <c r="A157" s="29"/>
      <c r="B157" s="30"/>
      <c r="C157" s="30"/>
      <c r="D157" s="58"/>
      <c r="E157" s="30"/>
      <c r="F157" s="45"/>
      <c r="G157" s="45"/>
      <c r="H157" s="30"/>
      <c r="I157" s="46"/>
      <c r="J157" s="10">
        <f t="shared" si="19"/>
        <v>0</v>
      </c>
      <c r="K157" s="33">
        <f t="shared" si="20"/>
        <v>438.80000000000007</v>
      </c>
      <c r="L157" s="10">
        <f t="shared" si="18"/>
        <v>750.36</v>
      </c>
      <c r="M157" s="60">
        <v>1.7100153198008</v>
      </c>
    </row>
    <row r="158" spans="1:13" ht="18">
      <c r="A158" s="29"/>
      <c r="B158" s="30"/>
      <c r="C158" s="30"/>
      <c r="D158" s="37"/>
      <c r="E158" s="30"/>
      <c r="F158" s="45"/>
      <c r="G158" s="45"/>
      <c r="H158" s="30"/>
      <c r="I158" s="46"/>
      <c r="J158" s="10">
        <f t="shared" si="19"/>
        <v>0</v>
      </c>
      <c r="K158" s="33">
        <f t="shared" si="20"/>
        <v>438.80000000000007</v>
      </c>
      <c r="L158" s="10">
        <f t="shared" si="18"/>
        <v>750.36</v>
      </c>
      <c r="M158" s="60">
        <v>1.7100153198008</v>
      </c>
    </row>
    <row r="159" spans="1:13" ht="18">
      <c r="A159" s="29"/>
      <c r="B159" s="30"/>
      <c r="C159" s="30"/>
      <c r="D159" s="35"/>
      <c r="E159" s="30"/>
      <c r="F159" s="45"/>
      <c r="G159" s="45"/>
      <c r="H159" s="30"/>
      <c r="I159" s="46"/>
      <c r="J159" s="10">
        <f t="shared" si="19"/>
        <v>0</v>
      </c>
      <c r="K159" s="33">
        <f t="shared" si="20"/>
        <v>438.80000000000007</v>
      </c>
      <c r="L159" s="10">
        <f t="shared" si="18"/>
        <v>750.36</v>
      </c>
      <c r="M159" s="60">
        <v>1.7100153198008</v>
      </c>
    </row>
    <row r="160" spans="1:13" ht="18">
      <c r="A160" s="29"/>
      <c r="B160" s="30"/>
      <c r="C160" s="30"/>
      <c r="D160" s="35"/>
      <c r="E160" s="30"/>
      <c r="F160" s="45"/>
      <c r="G160" s="45"/>
      <c r="H160" s="30"/>
      <c r="I160" s="46"/>
      <c r="J160" s="10">
        <f t="shared" si="19"/>
        <v>0</v>
      </c>
      <c r="K160" s="33">
        <f t="shared" si="20"/>
        <v>438.80000000000007</v>
      </c>
      <c r="L160" s="10">
        <f t="shared" si="18"/>
        <v>750.36</v>
      </c>
      <c r="M160" s="60">
        <v>1.7100153198008</v>
      </c>
    </row>
    <row r="161" spans="1:13" ht="18">
      <c r="A161" s="29"/>
      <c r="B161" s="30"/>
      <c r="C161" s="30"/>
      <c r="D161" s="35"/>
      <c r="E161" s="30"/>
      <c r="F161" s="45"/>
      <c r="G161" s="45"/>
      <c r="H161" s="30"/>
      <c r="I161" s="47"/>
      <c r="J161" s="10">
        <f t="shared" si="19"/>
        <v>0</v>
      </c>
      <c r="K161" s="33">
        <f t="shared" si="20"/>
        <v>438.80000000000007</v>
      </c>
      <c r="L161" s="10">
        <f t="shared" si="18"/>
        <v>750.36</v>
      </c>
      <c r="M161" s="60">
        <v>1.7100153198008</v>
      </c>
    </row>
    <row r="162" spans="1:13" ht="18">
      <c r="A162" s="29"/>
      <c r="B162" s="30"/>
      <c r="C162" s="30"/>
      <c r="D162" s="35"/>
      <c r="E162" s="30"/>
      <c r="F162" s="45"/>
      <c r="G162" s="45"/>
      <c r="H162" s="30"/>
      <c r="I162" s="47"/>
      <c r="J162" s="10">
        <f t="shared" si="19"/>
        <v>0</v>
      </c>
      <c r="K162" s="33">
        <f t="shared" si="20"/>
        <v>438.80000000000007</v>
      </c>
      <c r="L162" s="10">
        <f t="shared" si="18"/>
        <v>750.36</v>
      </c>
      <c r="M162" s="60">
        <v>1.7100153198008</v>
      </c>
    </row>
    <row r="163" spans="1:13" ht="18">
      <c r="A163" s="29"/>
      <c r="B163" s="30"/>
      <c r="C163" s="30"/>
      <c r="D163" s="35"/>
      <c r="E163" s="30"/>
      <c r="F163" s="45"/>
      <c r="G163" s="45"/>
      <c r="H163" s="30"/>
      <c r="I163" s="47"/>
      <c r="J163" s="10">
        <f t="shared" si="19"/>
        <v>0</v>
      </c>
      <c r="K163" s="33">
        <f t="shared" si="20"/>
        <v>438.80000000000007</v>
      </c>
      <c r="L163" s="10">
        <f t="shared" si="18"/>
        <v>750.36</v>
      </c>
      <c r="M163" s="60">
        <v>1.7100153198008</v>
      </c>
    </row>
    <row r="164" spans="1:13" ht="18">
      <c r="A164" s="29"/>
      <c r="B164" s="30"/>
      <c r="C164" s="30"/>
      <c r="D164" s="35"/>
      <c r="E164" s="30"/>
      <c r="F164" s="45"/>
      <c r="G164" s="45"/>
      <c r="H164" s="30"/>
      <c r="I164" s="47"/>
      <c r="J164" s="10">
        <f t="shared" si="19"/>
        <v>0</v>
      </c>
      <c r="K164" s="33">
        <f t="shared" si="20"/>
        <v>438.80000000000007</v>
      </c>
      <c r="L164" s="10">
        <f t="shared" si="18"/>
        <v>750.36</v>
      </c>
      <c r="M164" s="60">
        <v>1.7100153198008</v>
      </c>
    </row>
    <row r="165" spans="1:13" ht="18">
      <c r="A165" s="29"/>
      <c r="B165" s="30"/>
      <c r="C165" s="30"/>
      <c r="D165" s="35"/>
      <c r="E165" s="30"/>
      <c r="F165" s="45"/>
      <c r="G165" s="45"/>
      <c r="H165" s="30"/>
      <c r="I165" s="47"/>
      <c r="J165" s="10">
        <f t="shared" si="19"/>
        <v>0</v>
      </c>
      <c r="K165" s="33">
        <f t="shared" si="20"/>
        <v>438.80000000000007</v>
      </c>
      <c r="L165" s="10">
        <f t="shared" si="18"/>
        <v>750.36</v>
      </c>
      <c r="M165" s="60">
        <v>1.7100153198008</v>
      </c>
    </row>
    <row r="166" spans="1:13" ht="18">
      <c r="A166" s="29"/>
      <c r="B166" s="30"/>
      <c r="C166" s="30"/>
      <c r="D166" s="35"/>
      <c r="E166" s="30"/>
      <c r="F166" s="45"/>
      <c r="G166" s="45"/>
      <c r="H166" s="30"/>
      <c r="I166" s="47"/>
      <c r="J166" s="10">
        <f t="shared" si="19"/>
        <v>0</v>
      </c>
      <c r="K166" s="33">
        <f t="shared" si="20"/>
        <v>438.80000000000007</v>
      </c>
      <c r="L166" s="10">
        <f t="shared" si="18"/>
        <v>750.36</v>
      </c>
      <c r="M166" s="60">
        <v>1.7100153198008</v>
      </c>
    </row>
    <row r="167" spans="1:13" ht="18">
      <c r="A167" s="29"/>
      <c r="B167" s="30"/>
      <c r="C167" s="30"/>
      <c r="D167" s="35"/>
      <c r="E167" s="30"/>
      <c r="F167" s="45"/>
      <c r="G167" s="45"/>
      <c r="H167" s="30"/>
      <c r="I167" s="49">
        <f>SUM(I150:I166)</f>
        <v>83.4</v>
      </c>
      <c r="J167" s="50">
        <f>SUM(J150:J166)</f>
        <v>142.6152776713867</v>
      </c>
      <c r="K167" s="33"/>
      <c r="L167" s="10"/>
      <c r="M167" s="51"/>
    </row>
    <row r="169" spans="1:13" ht="15" customHeight="1">
      <c r="A169" s="83"/>
      <c r="B169" s="83"/>
      <c r="C169" s="83"/>
      <c r="D169" s="77" t="s">
        <v>99</v>
      </c>
      <c r="E169" s="77"/>
      <c r="F169" s="77"/>
      <c r="G169" s="77"/>
      <c r="H169" s="77"/>
      <c r="I169" s="77"/>
      <c r="J169" s="77"/>
      <c r="K169" s="26" t="s">
        <v>1</v>
      </c>
      <c r="L169" s="85">
        <v>2007</v>
      </c>
      <c r="M169" s="85"/>
    </row>
    <row r="170" spans="1:13" ht="15.75">
      <c r="A170" s="83"/>
      <c r="B170" s="83"/>
      <c r="C170" s="83"/>
      <c r="D170" s="77"/>
      <c r="E170" s="77"/>
      <c r="F170" s="77"/>
      <c r="G170" s="77"/>
      <c r="H170" s="77"/>
      <c r="I170" s="77"/>
      <c r="J170" s="77"/>
      <c r="K170" s="27" t="s">
        <v>2</v>
      </c>
      <c r="L170" s="85" t="s">
        <v>30</v>
      </c>
      <c r="M170" s="85"/>
    </row>
    <row r="171" spans="1:13" ht="15" customHeight="1">
      <c r="A171" s="86" t="s">
        <v>4</v>
      </c>
      <c r="B171" s="86" t="s">
        <v>5</v>
      </c>
      <c r="C171" s="86" t="s">
        <v>6</v>
      </c>
      <c r="D171" s="86" t="s">
        <v>7</v>
      </c>
      <c r="E171" s="87" t="s">
        <v>8</v>
      </c>
      <c r="F171" s="87"/>
      <c r="G171" s="87"/>
      <c r="H171" s="87" t="s">
        <v>9</v>
      </c>
      <c r="I171" s="87"/>
      <c r="J171" s="87"/>
      <c r="K171" s="87" t="s">
        <v>10</v>
      </c>
      <c r="L171" s="87"/>
      <c r="M171" s="87"/>
    </row>
    <row r="172" spans="1:13" ht="45">
      <c r="A172" s="86"/>
      <c r="B172" s="86"/>
      <c r="C172" s="86"/>
      <c r="D172" s="86"/>
      <c r="E172" s="28" t="s">
        <v>11</v>
      </c>
      <c r="F172" s="28" t="s">
        <v>12</v>
      </c>
      <c r="G172" s="28" t="s">
        <v>13</v>
      </c>
      <c r="H172" s="28" t="s">
        <v>14</v>
      </c>
      <c r="I172" s="28" t="s">
        <v>44</v>
      </c>
      <c r="J172" s="28" t="s">
        <v>16</v>
      </c>
      <c r="K172" s="28" t="s">
        <v>44</v>
      </c>
      <c r="L172" s="28" t="s">
        <v>16</v>
      </c>
      <c r="M172" s="28" t="s">
        <v>19</v>
      </c>
    </row>
    <row r="173" spans="1:13" ht="31.5">
      <c r="A173" s="29"/>
      <c r="B173" s="30"/>
      <c r="C173" s="30"/>
      <c r="D173" s="55" t="s">
        <v>20</v>
      </c>
      <c r="E173" s="56"/>
      <c r="F173" s="38"/>
      <c r="G173" s="10"/>
      <c r="H173" s="32"/>
      <c r="I173" s="30"/>
      <c r="J173" s="10"/>
      <c r="K173" s="33">
        <v>438.8</v>
      </c>
      <c r="L173" s="10">
        <f aca="true" t="shared" si="21" ref="L173:L190">ROUNDUP(K173*M173,2)</f>
        <v>750.36</v>
      </c>
      <c r="M173" s="60">
        <v>1.7100153198008</v>
      </c>
    </row>
    <row r="174" spans="1:13" ht="18.75">
      <c r="A174" s="59"/>
      <c r="B174" s="36"/>
      <c r="C174" s="36"/>
      <c r="D174" s="52"/>
      <c r="E174" s="32"/>
      <c r="F174" s="38"/>
      <c r="G174" s="10"/>
      <c r="H174" s="30"/>
      <c r="I174" s="46"/>
      <c r="J174" s="10">
        <f aca="true" t="shared" si="22" ref="J174:J190">M174*I174</f>
        <v>0</v>
      </c>
      <c r="K174" s="33">
        <f aca="true" t="shared" si="23" ref="K174:K190">K173-I174</f>
        <v>438.8</v>
      </c>
      <c r="L174" s="10">
        <f t="shared" si="21"/>
        <v>750.36</v>
      </c>
      <c r="M174" s="60">
        <v>1.7100153198008</v>
      </c>
    </row>
    <row r="175" spans="1:13" ht="18.75">
      <c r="A175" s="59"/>
      <c r="B175" s="39"/>
      <c r="C175" s="39"/>
      <c r="D175" s="52"/>
      <c r="E175" s="39"/>
      <c r="F175" s="40"/>
      <c r="G175" s="40"/>
      <c r="H175" s="39"/>
      <c r="I175" s="44"/>
      <c r="J175" s="10">
        <f t="shared" si="22"/>
        <v>0</v>
      </c>
      <c r="K175" s="33">
        <f t="shared" si="23"/>
        <v>438.8</v>
      </c>
      <c r="L175" s="10">
        <f t="shared" si="21"/>
        <v>750.36</v>
      </c>
      <c r="M175" s="60">
        <v>1.7100153198008</v>
      </c>
    </row>
    <row r="176" spans="1:13" ht="18.75">
      <c r="A176" s="59"/>
      <c r="B176" s="39"/>
      <c r="C176" s="41"/>
      <c r="D176" s="52"/>
      <c r="E176" s="42"/>
      <c r="F176" s="40"/>
      <c r="G176" s="43"/>
      <c r="H176" s="39"/>
      <c r="I176" s="44"/>
      <c r="J176" s="10">
        <f t="shared" si="22"/>
        <v>0</v>
      </c>
      <c r="K176" s="33">
        <f t="shared" si="23"/>
        <v>438.8</v>
      </c>
      <c r="L176" s="10">
        <f t="shared" si="21"/>
        <v>750.36</v>
      </c>
      <c r="M176" s="60">
        <v>1.7100153198008</v>
      </c>
    </row>
    <row r="177" spans="1:13" ht="18.75">
      <c r="A177" s="59"/>
      <c r="B177" s="39"/>
      <c r="C177" s="41"/>
      <c r="D177" s="52"/>
      <c r="E177" s="124" t="s">
        <v>95</v>
      </c>
      <c r="F177" s="124"/>
      <c r="G177" s="124"/>
      <c r="H177" s="124"/>
      <c r="I177" s="124"/>
      <c r="J177" s="10">
        <f t="shared" si="22"/>
        <v>0</v>
      </c>
      <c r="K177" s="33">
        <f t="shared" si="23"/>
        <v>438.8</v>
      </c>
      <c r="L177" s="10">
        <f t="shared" si="21"/>
        <v>750.36</v>
      </c>
      <c r="M177" s="60">
        <v>1.7100153198008</v>
      </c>
    </row>
    <row r="178" spans="1:13" ht="18">
      <c r="A178" s="29"/>
      <c r="B178" s="39"/>
      <c r="C178" s="41"/>
      <c r="D178" s="58"/>
      <c r="E178" s="124"/>
      <c r="F178" s="124"/>
      <c r="G178" s="124"/>
      <c r="H178" s="124"/>
      <c r="I178" s="124"/>
      <c r="J178" s="10">
        <f t="shared" si="22"/>
        <v>0</v>
      </c>
      <c r="K178" s="33">
        <f t="shared" si="23"/>
        <v>438.8</v>
      </c>
      <c r="L178" s="10">
        <f t="shared" si="21"/>
        <v>750.36</v>
      </c>
      <c r="M178" s="60">
        <v>1.7100153198008</v>
      </c>
    </row>
    <row r="179" spans="1:13" ht="18">
      <c r="A179" s="29"/>
      <c r="B179" s="39"/>
      <c r="C179" s="41"/>
      <c r="D179" s="58"/>
      <c r="E179" s="124"/>
      <c r="F179" s="124"/>
      <c r="G179" s="124"/>
      <c r="H179" s="124"/>
      <c r="I179" s="124"/>
      <c r="J179" s="10">
        <f t="shared" si="22"/>
        <v>0</v>
      </c>
      <c r="K179" s="33">
        <f t="shared" si="23"/>
        <v>438.8</v>
      </c>
      <c r="L179" s="10">
        <f t="shared" si="21"/>
        <v>750.36</v>
      </c>
      <c r="M179" s="60">
        <v>1.7100153198008</v>
      </c>
    </row>
    <row r="180" spans="1:13" ht="18">
      <c r="A180" s="29"/>
      <c r="B180" s="30"/>
      <c r="C180" s="30"/>
      <c r="D180" s="58"/>
      <c r="E180" s="124"/>
      <c r="F180" s="124"/>
      <c r="G180" s="124"/>
      <c r="H180" s="124"/>
      <c r="I180" s="124"/>
      <c r="J180" s="10">
        <f t="shared" si="22"/>
        <v>0</v>
      </c>
      <c r="K180" s="33">
        <f t="shared" si="23"/>
        <v>438.8</v>
      </c>
      <c r="L180" s="10">
        <f t="shared" si="21"/>
        <v>750.36</v>
      </c>
      <c r="M180" s="60">
        <v>1.7100153198008</v>
      </c>
    </row>
    <row r="181" spans="1:13" ht="18">
      <c r="A181" s="29"/>
      <c r="B181" s="30"/>
      <c r="C181" s="30"/>
      <c r="D181" s="58"/>
      <c r="E181" s="30"/>
      <c r="F181" s="45"/>
      <c r="G181" s="45"/>
      <c r="H181" s="30"/>
      <c r="I181" s="46"/>
      <c r="J181" s="10">
        <f t="shared" si="22"/>
        <v>0</v>
      </c>
      <c r="K181" s="33">
        <f t="shared" si="23"/>
        <v>438.8</v>
      </c>
      <c r="L181" s="10">
        <f t="shared" si="21"/>
        <v>750.36</v>
      </c>
      <c r="M181" s="60">
        <v>1.7100153198008</v>
      </c>
    </row>
    <row r="182" spans="1:13" ht="18">
      <c r="A182" s="29"/>
      <c r="B182" s="30"/>
      <c r="C182" s="30"/>
      <c r="D182" s="37"/>
      <c r="E182" s="30"/>
      <c r="F182" s="45"/>
      <c r="G182" s="45"/>
      <c r="H182" s="30"/>
      <c r="I182" s="46"/>
      <c r="J182" s="10">
        <f t="shared" si="22"/>
        <v>0</v>
      </c>
      <c r="K182" s="33">
        <f t="shared" si="23"/>
        <v>438.8</v>
      </c>
      <c r="L182" s="10">
        <f t="shared" si="21"/>
        <v>750.36</v>
      </c>
      <c r="M182" s="60">
        <v>1.7100153198008</v>
      </c>
    </row>
    <row r="183" spans="1:13" ht="18">
      <c r="A183" s="29"/>
      <c r="B183" s="30"/>
      <c r="C183" s="30"/>
      <c r="D183" s="35"/>
      <c r="E183" s="30"/>
      <c r="F183" s="45"/>
      <c r="G183" s="45"/>
      <c r="H183" s="30"/>
      <c r="I183" s="46"/>
      <c r="J183" s="10">
        <f t="shared" si="22"/>
        <v>0</v>
      </c>
      <c r="K183" s="33">
        <f t="shared" si="23"/>
        <v>438.8</v>
      </c>
      <c r="L183" s="10">
        <f t="shared" si="21"/>
        <v>750.36</v>
      </c>
      <c r="M183" s="60">
        <v>1.7100153198008</v>
      </c>
    </row>
    <row r="184" spans="1:13" ht="18">
      <c r="A184" s="29"/>
      <c r="B184" s="30"/>
      <c r="C184" s="30"/>
      <c r="D184" s="35"/>
      <c r="E184" s="30"/>
      <c r="F184" s="45"/>
      <c r="G184" s="45"/>
      <c r="H184" s="30"/>
      <c r="I184" s="46"/>
      <c r="J184" s="10">
        <f t="shared" si="22"/>
        <v>0</v>
      </c>
      <c r="K184" s="33">
        <f t="shared" si="23"/>
        <v>438.8</v>
      </c>
      <c r="L184" s="10">
        <f t="shared" si="21"/>
        <v>750.36</v>
      </c>
      <c r="M184" s="60">
        <v>1.7100153198008</v>
      </c>
    </row>
    <row r="185" spans="1:13" ht="18">
      <c r="A185" s="29"/>
      <c r="B185" s="30"/>
      <c r="C185" s="30"/>
      <c r="D185" s="35"/>
      <c r="E185" s="30"/>
      <c r="F185" s="45"/>
      <c r="G185" s="45"/>
      <c r="H185" s="30"/>
      <c r="I185" s="47"/>
      <c r="J185" s="10">
        <f t="shared" si="22"/>
        <v>0</v>
      </c>
      <c r="K185" s="33">
        <f t="shared" si="23"/>
        <v>438.8</v>
      </c>
      <c r="L185" s="10">
        <f t="shared" si="21"/>
        <v>750.36</v>
      </c>
      <c r="M185" s="60">
        <v>1.7100153198008</v>
      </c>
    </row>
    <row r="186" spans="1:13" ht="18">
      <c r="A186" s="29"/>
      <c r="B186" s="30"/>
      <c r="C186" s="30"/>
      <c r="D186" s="35"/>
      <c r="E186" s="30"/>
      <c r="F186" s="45"/>
      <c r="G186" s="45"/>
      <c r="H186" s="30"/>
      <c r="I186" s="47"/>
      <c r="J186" s="10">
        <f t="shared" si="22"/>
        <v>0</v>
      </c>
      <c r="K186" s="33">
        <f t="shared" si="23"/>
        <v>438.8</v>
      </c>
      <c r="L186" s="10">
        <f t="shared" si="21"/>
        <v>750.36</v>
      </c>
      <c r="M186" s="60">
        <v>1.7100153198008</v>
      </c>
    </row>
    <row r="187" spans="1:13" ht="18">
      <c r="A187" s="29"/>
      <c r="B187" s="30"/>
      <c r="C187" s="30"/>
      <c r="D187" s="35"/>
      <c r="E187" s="30"/>
      <c r="F187" s="45"/>
      <c r="G187" s="45"/>
      <c r="H187" s="30"/>
      <c r="I187" s="47"/>
      <c r="J187" s="10">
        <f t="shared" si="22"/>
        <v>0</v>
      </c>
      <c r="K187" s="33">
        <f t="shared" si="23"/>
        <v>438.8</v>
      </c>
      <c r="L187" s="10">
        <f t="shared" si="21"/>
        <v>750.36</v>
      </c>
      <c r="M187" s="60">
        <v>1.7100153198008</v>
      </c>
    </row>
    <row r="188" spans="1:13" ht="18">
      <c r="A188" s="29"/>
      <c r="B188" s="30"/>
      <c r="C188" s="30"/>
      <c r="D188" s="35"/>
      <c r="E188" s="30"/>
      <c r="F188" s="45"/>
      <c r="G188" s="45"/>
      <c r="H188" s="30"/>
      <c r="I188" s="47"/>
      <c r="J188" s="10">
        <f t="shared" si="22"/>
        <v>0</v>
      </c>
      <c r="K188" s="33">
        <f t="shared" si="23"/>
        <v>438.8</v>
      </c>
      <c r="L188" s="10">
        <f t="shared" si="21"/>
        <v>750.36</v>
      </c>
      <c r="M188" s="60">
        <v>1.7100153198008</v>
      </c>
    </row>
    <row r="189" spans="1:13" ht="18">
      <c r="A189" s="29"/>
      <c r="B189" s="30"/>
      <c r="C189" s="30"/>
      <c r="D189" s="35"/>
      <c r="E189" s="30"/>
      <c r="F189" s="45"/>
      <c r="G189" s="45"/>
      <c r="H189" s="30"/>
      <c r="I189" s="47"/>
      <c r="J189" s="10">
        <f t="shared" si="22"/>
        <v>0</v>
      </c>
      <c r="K189" s="33">
        <f t="shared" si="23"/>
        <v>438.8</v>
      </c>
      <c r="L189" s="10">
        <f t="shared" si="21"/>
        <v>750.36</v>
      </c>
      <c r="M189" s="60">
        <v>1.7100153198008</v>
      </c>
    </row>
    <row r="190" spans="1:13" ht="18">
      <c r="A190" s="29"/>
      <c r="B190" s="30"/>
      <c r="C190" s="30"/>
      <c r="D190" s="35"/>
      <c r="E190" s="30"/>
      <c r="F190" s="45"/>
      <c r="G190" s="45"/>
      <c r="H190" s="30"/>
      <c r="I190" s="47"/>
      <c r="J190" s="10">
        <f t="shared" si="22"/>
        <v>0</v>
      </c>
      <c r="K190" s="33">
        <f t="shared" si="23"/>
        <v>438.8</v>
      </c>
      <c r="L190" s="10">
        <f t="shared" si="21"/>
        <v>750.36</v>
      </c>
      <c r="M190" s="60">
        <v>1.7100153198008</v>
      </c>
    </row>
    <row r="191" spans="1:13" ht="18">
      <c r="A191" s="29"/>
      <c r="B191" s="30"/>
      <c r="C191" s="30"/>
      <c r="D191" s="35"/>
      <c r="E191" s="30"/>
      <c r="F191" s="45"/>
      <c r="G191" s="45"/>
      <c r="H191" s="30"/>
      <c r="I191" s="49">
        <f>SUM(I174:I190)</f>
        <v>0</v>
      </c>
      <c r="J191" s="50">
        <f>SUM(J174:J190)</f>
        <v>0</v>
      </c>
      <c r="K191" s="33"/>
      <c r="L191" s="10"/>
      <c r="M191" s="51"/>
    </row>
    <row r="193" spans="1:13" ht="15" customHeight="1">
      <c r="A193" s="83"/>
      <c r="B193" s="83"/>
      <c r="C193" s="83"/>
      <c r="D193" s="77" t="s">
        <v>99</v>
      </c>
      <c r="E193" s="77"/>
      <c r="F193" s="77"/>
      <c r="G193" s="77"/>
      <c r="H193" s="77"/>
      <c r="I193" s="77"/>
      <c r="J193" s="77"/>
      <c r="K193" s="26" t="s">
        <v>1</v>
      </c>
      <c r="L193" s="85">
        <v>2007</v>
      </c>
      <c r="M193" s="85"/>
    </row>
    <row r="194" spans="1:13" ht="15.75">
      <c r="A194" s="83"/>
      <c r="B194" s="83"/>
      <c r="C194" s="83"/>
      <c r="D194" s="77"/>
      <c r="E194" s="77"/>
      <c r="F194" s="77"/>
      <c r="G194" s="77"/>
      <c r="H194" s="77"/>
      <c r="I194" s="77"/>
      <c r="J194" s="77"/>
      <c r="K194" s="27" t="s">
        <v>2</v>
      </c>
      <c r="L194" s="85" t="s">
        <v>32</v>
      </c>
      <c r="M194" s="85"/>
    </row>
    <row r="195" spans="1:13" ht="15" customHeight="1">
      <c r="A195" s="86" t="s">
        <v>4</v>
      </c>
      <c r="B195" s="86" t="s">
        <v>5</v>
      </c>
      <c r="C195" s="86" t="s">
        <v>6</v>
      </c>
      <c r="D195" s="86" t="s">
        <v>7</v>
      </c>
      <c r="E195" s="87" t="s">
        <v>8</v>
      </c>
      <c r="F195" s="87"/>
      <c r="G195" s="87"/>
      <c r="H195" s="87" t="s">
        <v>9</v>
      </c>
      <c r="I195" s="87"/>
      <c r="J195" s="87"/>
      <c r="K195" s="87" t="s">
        <v>10</v>
      </c>
      <c r="L195" s="87"/>
      <c r="M195" s="87"/>
    </row>
    <row r="196" spans="1:13" ht="45">
      <c r="A196" s="86"/>
      <c r="B196" s="86"/>
      <c r="C196" s="86"/>
      <c r="D196" s="86"/>
      <c r="E196" s="28" t="s">
        <v>11</v>
      </c>
      <c r="F196" s="28" t="s">
        <v>12</v>
      </c>
      <c r="G196" s="28" t="s">
        <v>13</v>
      </c>
      <c r="H196" s="28" t="s">
        <v>14</v>
      </c>
      <c r="I196" s="28" t="s">
        <v>44</v>
      </c>
      <c r="J196" s="28" t="s">
        <v>16</v>
      </c>
      <c r="K196" s="28" t="s">
        <v>44</v>
      </c>
      <c r="L196" s="28" t="s">
        <v>16</v>
      </c>
      <c r="M196" s="28" t="s">
        <v>19</v>
      </c>
    </row>
    <row r="197" spans="1:13" ht="31.5">
      <c r="A197" s="29"/>
      <c r="B197" s="30"/>
      <c r="C197" s="30"/>
      <c r="D197" s="55" t="s">
        <v>20</v>
      </c>
      <c r="E197" s="56"/>
      <c r="F197" s="38"/>
      <c r="G197" s="10"/>
      <c r="H197" s="32"/>
      <c r="I197" s="30"/>
      <c r="J197" s="10"/>
      <c r="K197" s="33">
        <v>438.8</v>
      </c>
      <c r="L197" s="10">
        <f aca="true" t="shared" si="24" ref="L197:L214">ROUNDUP(K197*M197,2)</f>
        <v>750.36</v>
      </c>
      <c r="M197" s="60">
        <v>1.7100153198008</v>
      </c>
    </row>
    <row r="198" spans="1:13" ht="18.75">
      <c r="A198" s="59"/>
      <c r="B198" s="36"/>
      <c r="C198" s="36"/>
      <c r="D198" s="52"/>
      <c r="E198" s="32"/>
      <c r="F198" s="38"/>
      <c r="G198" s="10"/>
      <c r="H198" s="30"/>
      <c r="I198" s="46"/>
      <c r="J198" s="10">
        <f aca="true" t="shared" si="25" ref="J198:J214">M198*I198</f>
        <v>0</v>
      </c>
      <c r="K198" s="33">
        <f aca="true" t="shared" si="26" ref="K198:K214">K197-I198</f>
        <v>438.8</v>
      </c>
      <c r="L198" s="10">
        <f t="shared" si="24"/>
        <v>750.36</v>
      </c>
      <c r="M198" s="60">
        <v>1.7100153198008</v>
      </c>
    </row>
    <row r="199" spans="1:13" ht="18.75">
      <c r="A199" s="59"/>
      <c r="B199" s="39"/>
      <c r="C199" s="39"/>
      <c r="D199" s="52"/>
      <c r="E199" s="39"/>
      <c r="F199" s="40"/>
      <c r="G199" s="40"/>
      <c r="H199" s="39"/>
      <c r="I199" s="44"/>
      <c r="J199" s="10">
        <f t="shared" si="25"/>
        <v>0</v>
      </c>
      <c r="K199" s="33">
        <f t="shared" si="26"/>
        <v>438.8</v>
      </c>
      <c r="L199" s="10">
        <f t="shared" si="24"/>
        <v>750.36</v>
      </c>
      <c r="M199" s="60">
        <v>1.7100153198008</v>
      </c>
    </row>
    <row r="200" spans="1:13" ht="18.75">
      <c r="A200" s="59"/>
      <c r="B200" s="39"/>
      <c r="C200" s="41"/>
      <c r="D200" s="52"/>
      <c r="E200" s="42"/>
      <c r="F200" s="40"/>
      <c r="G200" s="43"/>
      <c r="H200" s="39"/>
      <c r="I200" s="44"/>
      <c r="J200" s="10">
        <f t="shared" si="25"/>
        <v>0</v>
      </c>
      <c r="K200" s="33">
        <f t="shared" si="26"/>
        <v>438.8</v>
      </c>
      <c r="L200" s="10">
        <f t="shared" si="24"/>
        <v>750.36</v>
      </c>
      <c r="M200" s="60">
        <v>1.7100153198008</v>
      </c>
    </row>
    <row r="201" spans="1:13" ht="18.75">
      <c r="A201" s="59"/>
      <c r="B201" s="39"/>
      <c r="C201" s="41"/>
      <c r="D201" s="52"/>
      <c r="E201" s="124" t="s">
        <v>95</v>
      </c>
      <c r="F201" s="124"/>
      <c r="G201" s="124"/>
      <c r="H201" s="124"/>
      <c r="I201" s="124"/>
      <c r="J201" s="10">
        <f t="shared" si="25"/>
        <v>0</v>
      </c>
      <c r="K201" s="33">
        <f t="shared" si="26"/>
        <v>438.8</v>
      </c>
      <c r="L201" s="10">
        <f t="shared" si="24"/>
        <v>750.36</v>
      </c>
      <c r="M201" s="60">
        <v>1.7100153198008</v>
      </c>
    </row>
    <row r="202" spans="1:13" ht="18">
      <c r="A202" s="29"/>
      <c r="B202" s="39"/>
      <c r="C202" s="41"/>
      <c r="D202" s="58"/>
      <c r="E202" s="124"/>
      <c r="F202" s="124"/>
      <c r="G202" s="124"/>
      <c r="H202" s="124"/>
      <c r="I202" s="124"/>
      <c r="J202" s="10">
        <f t="shared" si="25"/>
        <v>0</v>
      </c>
      <c r="K202" s="33">
        <f t="shared" si="26"/>
        <v>438.8</v>
      </c>
      <c r="L202" s="10">
        <f t="shared" si="24"/>
        <v>750.36</v>
      </c>
      <c r="M202" s="60">
        <v>1.7100153198008</v>
      </c>
    </row>
    <row r="203" spans="1:13" ht="18">
      <c r="A203" s="29"/>
      <c r="B203" s="39"/>
      <c r="C203" s="41"/>
      <c r="D203" s="58"/>
      <c r="E203" s="124"/>
      <c r="F203" s="124"/>
      <c r="G203" s="124"/>
      <c r="H203" s="124"/>
      <c r="I203" s="124"/>
      <c r="J203" s="10">
        <f t="shared" si="25"/>
        <v>0</v>
      </c>
      <c r="K203" s="33">
        <f t="shared" si="26"/>
        <v>438.8</v>
      </c>
      <c r="L203" s="10">
        <f t="shared" si="24"/>
        <v>750.36</v>
      </c>
      <c r="M203" s="60">
        <v>1.7100153198008</v>
      </c>
    </row>
    <row r="204" spans="1:13" ht="18">
      <c r="A204" s="29"/>
      <c r="B204" s="30"/>
      <c r="C204" s="30"/>
      <c r="D204" s="58"/>
      <c r="E204" s="124"/>
      <c r="F204" s="124"/>
      <c r="G204" s="124"/>
      <c r="H204" s="124"/>
      <c r="I204" s="124"/>
      <c r="J204" s="10">
        <f t="shared" si="25"/>
        <v>0</v>
      </c>
      <c r="K204" s="33">
        <f t="shared" si="26"/>
        <v>438.8</v>
      </c>
      <c r="L204" s="10">
        <f t="shared" si="24"/>
        <v>750.36</v>
      </c>
      <c r="M204" s="60">
        <v>1.7100153198008</v>
      </c>
    </row>
    <row r="205" spans="1:13" ht="18">
      <c r="A205" s="29"/>
      <c r="B205" s="30"/>
      <c r="C205" s="30"/>
      <c r="D205" s="58"/>
      <c r="E205" s="30"/>
      <c r="F205" s="45"/>
      <c r="G205" s="45"/>
      <c r="H205" s="30"/>
      <c r="I205" s="46"/>
      <c r="J205" s="10">
        <f t="shared" si="25"/>
        <v>0</v>
      </c>
      <c r="K205" s="33">
        <f t="shared" si="26"/>
        <v>438.8</v>
      </c>
      <c r="L205" s="10">
        <f t="shared" si="24"/>
        <v>750.36</v>
      </c>
      <c r="M205" s="60">
        <v>1.7100153198008</v>
      </c>
    </row>
    <row r="206" spans="1:13" ht="18">
      <c r="A206" s="29"/>
      <c r="B206" s="30"/>
      <c r="C206" s="30"/>
      <c r="D206" s="37"/>
      <c r="E206" s="30"/>
      <c r="F206" s="45"/>
      <c r="G206" s="45"/>
      <c r="H206" s="30"/>
      <c r="I206" s="46"/>
      <c r="J206" s="10">
        <f t="shared" si="25"/>
        <v>0</v>
      </c>
      <c r="K206" s="33">
        <f t="shared" si="26"/>
        <v>438.8</v>
      </c>
      <c r="L206" s="10">
        <f t="shared" si="24"/>
        <v>750.36</v>
      </c>
      <c r="M206" s="60">
        <v>1.7100153198008</v>
      </c>
    </row>
    <row r="207" spans="1:13" ht="18">
      <c r="A207" s="29"/>
      <c r="B207" s="30"/>
      <c r="C207" s="30"/>
      <c r="D207" s="35"/>
      <c r="E207" s="30"/>
      <c r="F207" s="45"/>
      <c r="G207" s="45"/>
      <c r="H207" s="30"/>
      <c r="I207" s="46"/>
      <c r="J207" s="10">
        <f t="shared" si="25"/>
        <v>0</v>
      </c>
      <c r="K207" s="33">
        <f t="shared" si="26"/>
        <v>438.8</v>
      </c>
      <c r="L207" s="10">
        <f t="shared" si="24"/>
        <v>750.36</v>
      </c>
      <c r="M207" s="60">
        <v>1.7100153198008</v>
      </c>
    </row>
    <row r="208" spans="1:13" ht="18">
      <c r="A208" s="29"/>
      <c r="B208" s="30"/>
      <c r="C208" s="30"/>
      <c r="D208" s="35"/>
      <c r="E208" s="30"/>
      <c r="F208" s="45"/>
      <c r="G208" s="45"/>
      <c r="H208" s="30"/>
      <c r="I208" s="46"/>
      <c r="J208" s="10">
        <f t="shared" si="25"/>
        <v>0</v>
      </c>
      <c r="K208" s="33">
        <f t="shared" si="26"/>
        <v>438.8</v>
      </c>
      <c r="L208" s="10">
        <f t="shared" si="24"/>
        <v>750.36</v>
      </c>
      <c r="M208" s="60">
        <v>1.7100153198008</v>
      </c>
    </row>
    <row r="209" spans="1:13" ht="18">
      <c r="A209" s="29"/>
      <c r="B209" s="30"/>
      <c r="C209" s="30"/>
      <c r="D209" s="35"/>
      <c r="E209" s="30"/>
      <c r="F209" s="45"/>
      <c r="G209" s="45"/>
      <c r="H209" s="30"/>
      <c r="I209" s="47"/>
      <c r="J209" s="10">
        <f t="shared" si="25"/>
        <v>0</v>
      </c>
      <c r="K209" s="33">
        <f t="shared" si="26"/>
        <v>438.8</v>
      </c>
      <c r="L209" s="10">
        <f t="shared" si="24"/>
        <v>750.36</v>
      </c>
      <c r="M209" s="60">
        <v>1.7100153198008</v>
      </c>
    </row>
    <row r="210" spans="1:13" ht="18">
      <c r="A210" s="29"/>
      <c r="B210" s="30"/>
      <c r="C210" s="30"/>
      <c r="D210" s="35"/>
      <c r="E210" s="30"/>
      <c r="F210" s="45"/>
      <c r="G210" s="45"/>
      <c r="H210" s="30"/>
      <c r="I210" s="47"/>
      <c r="J210" s="10">
        <f t="shared" si="25"/>
        <v>0</v>
      </c>
      <c r="K210" s="33">
        <f t="shared" si="26"/>
        <v>438.8</v>
      </c>
      <c r="L210" s="10">
        <f t="shared" si="24"/>
        <v>750.36</v>
      </c>
      <c r="M210" s="60">
        <v>1.7100153198008</v>
      </c>
    </row>
    <row r="211" spans="1:13" ht="18">
      <c r="A211" s="29"/>
      <c r="B211" s="30"/>
      <c r="C211" s="30"/>
      <c r="D211" s="35"/>
      <c r="E211" s="30"/>
      <c r="F211" s="45"/>
      <c r="G211" s="45"/>
      <c r="H211" s="30"/>
      <c r="I211" s="47"/>
      <c r="J211" s="10">
        <f t="shared" si="25"/>
        <v>0</v>
      </c>
      <c r="K211" s="33">
        <f t="shared" si="26"/>
        <v>438.8</v>
      </c>
      <c r="L211" s="10">
        <f t="shared" si="24"/>
        <v>750.36</v>
      </c>
      <c r="M211" s="60">
        <v>1.7100153198008</v>
      </c>
    </row>
    <row r="212" spans="1:13" ht="18">
      <c r="A212" s="29"/>
      <c r="B212" s="30"/>
      <c r="C212" s="30"/>
      <c r="D212" s="35"/>
      <c r="E212" s="30"/>
      <c r="F212" s="45"/>
      <c r="G212" s="45"/>
      <c r="H212" s="30"/>
      <c r="I212" s="47"/>
      <c r="J212" s="10">
        <f t="shared" si="25"/>
        <v>0</v>
      </c>
      <c r="K212" s="33">
        <f t="shared" si="26"/>
        <v>438.8</v>
      </c>
      <c r="L212" s="10">
        <f t="shared" si="24"/>
        <v>750.36</v>
      </c>
      <c r="M212" s="60">
        <v>1.7100153198008</v>
      </c>
    </row>
    <row r="213" spans="1:13" ht="18">
      <c r="A213" s="29"/>
      <c r="B213" s="30"/>
      <c r="C213" s="30"/>
      <c r="D213" s="35"/>
      <c r="E213" s="30"/>
      <c r="F213" s="45"/>
      <c r="G213" s="45"/>
      <c r="H213" s="30"/>
      <c r="I213" s="47"/>
      <c r="J213" s="10">
        <f t="shared" si="25"/>
        <v>0</v>
      </c>
      <c r="K213" s="33">
        <f t="shared" si="26"/>
        <v>438.8</v>
      </c>
      <c r="L213" s="10">
        <f t="shared" si="24"/>
        <v>750.36</v>
      </c>
      <c r="M213" s="60">
        <v>1.7100153198008</v>
      </c>
    </row>
    <row r="214" spans="1:13" ht="18">
      <c r="A214" s="29"/>
      <c r="B214" s="30"/>
      <c r="C214" s="30"/>
      <c r="D214" s="35"/>
      <c r="E214" s="30"/>
      <c r="F214" s="45"/>
      <c r="G214" s="45"/>
      <c r="H214" s="30"/>
      <c r="I214" s="47"/>
      <c r="J214" s="10">
        <f t="shared" si="25"/>
        <v>0</v>
      </c>
      <c r="K214" s="33">
        <f t="shared" si="26"/>
        <v>438.8</v>
      </c>
      <c r="L214" s="10">
        <f t="shared" si="24"/>
        <v>750.36</v>
      </c>
      <c r="M214" s="60">
        <v>1.7100153198008</v>
      </c>
    </row>
    <row r="215" spans="1:13" ht="18">
      <c r="A215" s="29"/>
      <c r="B215" s="30"/>
      <c r="C215" s="30"/>
      <c r="D215" s="35"/>
      <c r="E215" s="30"/>
      <c r="F215" s="45"/>
      <c r="G215" s="45"/>
      <c r="H215" s="30"/>
      <c r="I215" s="49">
        <f>SUM(I198:I214)</f>
        <v>0</v>
      </c>
      <c r="J215" s="50">
        <f>SUM(J198:J214)</f>
        <v>0</v>
      </c>
      <c r="K215" s="33"/>
      <c r="L215" s="10"/>
      <c r="M215" s="51"/>
    </row>
    <row r="217" spans="1:13" ht="15" customHeight="1">
      <c r="A217" s="83"/>
      <c r="B217" s="83"/>
      <c r="C217" s="83"/>
      <c r="D217" s="77" t="s">
        <v>99</v>
      </c>
      <c r="E217" s="77"/>
      <c r="F217" s="77"/>
      <c r="G217" s="77"/>
      <c r="H217" s="77"/>
      <c r="I217" s="77"/>
      <c r="J217" s="77"/>
      <c r="K217" s="26" t="s">
        <v>1</v>
      </c>
      <c r="L217" s="85">
        <v>2007</v>
      </c>
      <c r="M217" s="85"/>
    </row>
    <row r="218" spans="1:13" ht="15.75">
      <c r="A218" s="83"/>
      <c r="B218" s="83"/>
      <c r="C218" s="83"/>
      <c r="D218" s="77"/>
      <c r="E218" s="77"/>
      <c r="F218" s="77"/>
      <c r="G218" s="77"/>
      <c r="H218" s="77"/>
      <c r="I218" s="77"/>
      <c r="J218" s="77"/>
      <c r="K218" s="27" t="s">
        <v>2</v>
      </c>
      <c r="L218" s="85" t="s">
        <v>33</v>
      </c>
      <c r="M218" s="85"/>
    </row>
    <row r="219" spans="1:13" ht="15" customHeight="1">
      <c r="A219" s="86" t="s">
        <v>4</v>
      </c>
      <c r="B219" s="86" t="s">
        <v>5</v>
      </c>
      <c r="C219" s="86" t="s">
        <v>6</v>
      </c>
      <c r="D219" s="86" t="s">
        <v>7</v>
      </c>
      <c r="E219" s="87" t="s">
        <v>8</v>
      </c>
      <c r="F219" s="87"/>
      <c r="G219" s="87"/>
      <c r="H219" s="87" t="s">
        <v>9</v>
      </c>
      <c r="I219" s="87"/>
      <c r="J219" s="87"/>
      <c r="K219" s="87" t="s">
        <v>10</v>
      </c>
      <c r="L219" s="87"/>
      <c r="M219" s="87"/>
    </row>
    <row r="220" spans="1:13" ht="45">
      <c r="A220" s="86"/>
      <c r="B220" s="86"/>
      <c r="C220" s="86"/>
      <c r="D220" s="86"/>
      <c r="E220" s="28" t="s">
        <v>11</v>
      </c>
      <c r="F220" s="28" t="s">
        <v>12</v>
      </c>
      <c r="G220" s="28" t="s">
        <v>13</v>
      </c>
      <c r="H220" s="28" t="s">
        <v>14</v>
      </c>
      <c r="I220" s="28" t="s">
        <v>44</v>
      </c>
      <c r="J220" s="28" t="s">
        <v>16</v>
      </c>
      <c r="K220" s="28" t="s">
        <v>44</v>
      </c>
      <c r="L220" s="28" t="s">
        <v>16</v>
      </c>
      <c r="M220" s="28" t="s">
        <v>19</v>
      </c>
    </row>
    <row r="221" spans="1:13" ht="31.5">
      <c r="A221" s="29"/>
      <c r="B221" s="30"/>
      <c r="C221" s="30"/>
      <c r="D221" s="55" t="s">
        <v>20</v>
      </c>
      <c r="E221" s="56"/>
      <c r="F221" s="38"/>
      <c r="G221" s="10"/>
      <c r="H221" s="32"/>
      <c r="I221" s="30"/>
      <c r="J221" s="10"/>
      <c r="K221" s="33">
        <v>438.8</v>
      </c>
      <c r="L221" s="10">
        <f aca="true" t="shared" si="27" ref="L221:L238">ROUNDUP(K221*M221,2)</f>
        <v>750.36</v>
      </c>
      <c r="M221" s="60">
        <v>1.7100153198008</v>
      </c>
    </row>
    <row r="222" spans="1:13" ht="18.75">
      <c r="A222" s="59"/>
      <c r="B222" s="36"/>
      <c r="C222" s="36"/>
      <c r="D222" s="52"/>
      <c r="E222" s="32"/>
      <c r="F222" s="38"/>
      <c r="G222" s="10"/>
      <c r="H222" s="30"/>
      <c r="I222" s="46"/>
      <c r="J222" s="10">
        <f aca="true" t="shared" si="28" ref="J222:J238">M222*I222</f>
        <v>0</v>
      </c>
      <c r="K222" s="33">
        <f aca="true" t="shared" si="29" ref="K222:K238">K221-I222</f>
        <v>438.8</v>
      </c>
      <c r="L222" s="10">
        <f t="shared" si="27"/>
        <v>750.36</v>
      </c>
      <c r="M222" s="60">
        <v>1.7100153198008</v>
      </c>
    </row>
    <row r="223" spans="1:13" ht="18.75">
      <c r="A223" s="59"/>
      <c r="B223" s="39"/>
      <c r="C223" s="39"/>
      <c r="D223" s="52"/>
      <c r="E223" s="39"/>
      <c r="F223" s="40"/>
      <c r="G223" s="40"/>
      <c r="H223" s="39"/>
      <c r="I223" s="44"/>
      <c r="J223" s="10">
        <f t="shared" si="28"/>
        <v>0</v>
      </c>
      <c r="K223" s="33">
        <f t="shared" si="29"/>
        <v>438.8</v>
      </c>
      <c r="L223" s="10">
        <f t="shared" si="27"/>
        <v>750.36</v>
      </c>
      <c r="M223" s="60">
        <v>1.7100153198008</v>
      </c>
    </row>
    <row r="224" spans="1:13" ht="18.75">
      <c r="A224" s="59"/>
      <c r="B224" s="39"/>
      <c r="C224" s="41"/>
      <c r="D224" s="52"/>
      <c r="E224" s="42"/>
      <c r="F224" s="40"/>
      <c r="G224" s="43"/>
      <c r="H224" s="39"/>
      <c r="I224" s="44"/>
      <c r="J224" s="10">
        <f t="shared" si="28"/>
        <v>0</v>
      </c>
      <c r="K224" s="33">
        <f t="shared" si="29"/>
        <v>438.8</v>
      </c>
      <c r="L224" s="10">
        <f t="shared" si="27"/>
        <v>750.36</v>
      </c>
      <c r="M224" s="60">
        <v>1.7100153198008</v>
      </c>
    </row>
    <row r="225" spans="1:13" ht="18.75">
      <c r="A225" s="59"/>
      <c r="B225" s="39"/>
      <c r="C225" s="41"/>
      <c r="D225" s="52"/>
      <c r="E225" s="124" t="s">
        <v>95</v>
      </c>
      <c r="F225" s="124"/>
      <c r="G225" s="124"/>
      <c r="H225" s="124"/>
      <c r="I225" s="124"/>
      <c r="J225" s="10">
        <f t="shared" si="28"/>
        <v>0</v>
      </c>
      <c r="K225" s="33">
        <f t="shared" si="29"/>
        <v>438.8</v>
      </c>
      <c r="L225" s="10">
        <f t="shared" si="27"/>
        <v>750.36</v>
      </c>
      <c r="M225" s="60">
        <v>1.7100153198008</v>
      </c>
    </row>
    <row r="226" spans="1:13" ht="18">
      <c r="A226" s="29"/>
      <c r="B226" s="39"/>
      <c r="C226" s="41"/>
      <c r="D226" s="58"/>
      <c r="E226" s="124"/>
      <c r="F226" s="124"/>
      <c r="G226" s="124"/>
      <c r="H226" s="124"/>
      <c r="I226" s="124"/>
      <c r="J226" s="10">
        <f t="shared" si="28"/>
        <v>0</v>
      </c>
      <c r="K226" s="33">
        <f t="shared" si="29"/>
        <v>438.8</v>
      </c>
      <c r="L226" s="10">
        <f t="shared" si="27"/>
        <v>750.36</v>
      </c>
      <c r="M226" s="60">
        <v>1.7100153198008</v>
      </c>
    </row>
    <row r="227" spans="1:13" ht="18">
      <c r="A227" s="29"/>
      <c r="B227" s="39"/>
      <c r="C227" s="41"/>
      <c r="D227" s="58"/>
      <c r="E227" s="124"/>
      <c r="F227" s="124"/>
      <c r="G227" s="124"/>
      <c r="H227" s="124"/>
      <c r="I227" s="124"/>
      <c r="J227" s="10">
        <f t="shared" si="28"/>
        <v>0</v>
      </c>
      <c r="K227" s="33">
        <f t="shared" si="29"/>
        <v>438.8</v>
      </c>
      <c r="L227" s="10">
        <f t="shared" si="27"/>
        <v>750.36</v>
      </c>
      <c r="M227" s="60">
        <v>1.7100153198008</v>
      </c>
    </row>
    <row r="228" spans="1:13" ht="18">
      <c r="A228" s="29"/>
      <c r="B228" s="30"/>
      <c r="C228" s="30"/>
      <c r="D228" s="58"/>
      <c r="E228" s="124"/>
      <c r="F228" s="124"/>
      <c r="G228" s="124"/>
      <c r="H228" s="124"/>
      <c r="I228" s="124"/>
      <c r="J228" s="10">
        <f t="shared" si="28"/>
        <v>0</v>
      </c>
      <c r="K228" s="33">
        <f t="shared" si="29"/>
        <v>438.8</v>
      </c>
      <c r="L228" s="10">
        <f t="shared" si="27"/>
        <v>750.36</v>
      </c>
      <c r="M228" s="60">
        <v>1.7100153198008</v>
      </c>
    </row>
    <row r="229" spans="1:13" ht="18">
      <c r="A229" s="29"/>
      <c r="B229" s="30"/>
      <c r="C229" s="30"/>
      <c r="D229" s="58"/>
      <c r="E229" s="30"/>
      <c r="F229" s="45"/>
      <c r="G229" s="45"/>
      <c r="H229" s="30"/>
      <c r="I229" s="46"/>
      <c r="J229" s="10">
        <f t="shared" si="28"/>
        <v>0</v>
      </c>
      <c r="K229" s="33">
        <f t="shared" si="29"/>
        <v>438.8</v>
      </c>
      <c r="L229" s="10">
        <f t="shared" si="27"/>
        <v>750.36</v>
      </c>
      <c r="M229" s="60">
        <v>1.7100153198008</v>
      </c>
    </row>
    <row r="230" spans="1:13" ht="18">
      <c r="A230" s="29"/>
      <c r="B230" s="30"/>
      <c r="C230" s="30"/>
      <c r="D230" s="37"/>
      <c r="E230" s="30"/>
      <c r="F230" s="45"/>
      <c r="G230" s="45"/>
      <c r="H230" s="30"/>
      <c r="I230" s="46"/>
      <c r="J230" s="10">
        <f t="shared" si="28"/>
        <v>0</v>
      </c>
      <c r="K230" s="33">
        <f t="shared" si="29"/>
        <v>438.8</v>
      </c>
      <c r="L230" s="10">
        <f t="shared" si="27"/>
        <v>750.36</v>
      </c>
      <c r="M230" s="60">
        <v>1.7100153198008</v>
      </c>
    </row>
    <row r="231" spans="1:13" ht="18">
      <c r="A231" s="29"/>
      <c r="B231" s="30"/>
      <c r="C231" s="30"/>
      <c r="D231" s="35"/>
      <c r="E231" s="30"/>
      <c r="F231" s="45"/>
      <c r="G231" s="45"/>
      <c r="H231" s="30"/>
      <c r="I231" s="46"/>
      <c r="J231" s="10">
        <f t="shared" si="28"/>
        <v>0</v>
      </c>
      <c r="K231" s="33">
        <f t="shared" si="29"/>
        <v>438.8</v>
      </c>
      <c r="L231" s="10">
        <f t="shared" si="27"/>
        <v>750.36</v>
      </c>
      <c r="M231" s="60">
        <v>1.7100153198008</v>
      </c>
    </row>
    <row r="232" spans="1:13" ht="18">
      <c r="A232" s="29"/>
      <c r="B232" s="30"/>
      <c r="C232" s="30"/>
      <c r="D232" s="35"/>
      <c r="E232" s="30"/>
      <c r="F232" s="45"/>
      <c r="G232" s="45"/>
      <c r="H232" s="30"/>
      <c r="I232" s="46"/>
      <c r="J232" s="10">
        <f t="shared" si="28"/>
        <v>0</v>
      </c>
      <c r="K232" s="33">
        <f t="shared" si="29"/>
        <v>438.8</v>
      </c>
      <c r="L232" s="10">
        <f t="shared" si="27"/>
        <v>750.36</v>
      </c>
      <c r="M232" s="60">
        <v>1.7100153198008</v>
      </c>
    </row>
    <row r="233" spans="1:13" ht="18">
      <c r="A233" s="29"/>
      <c r="B233" s="30"/>
      <c r="C233" s="30"/>
      <c r="D233" s="35"/>
      <c r="E233" s="30"/>
      <c r="F233" s="45"/>
      <c r="G233" s="45"/>
      <c r="H233" s="30"/>
      <c r="I233" s="47"/>
      <c r="J233" s="10">
        <f t="shared" si="28"/>
        <v>0</v>
      </c>
      <c r="K233" s="33">
        <f t="shared" si="29"/>
        <v>438.8</v>
      </c>
      <c r="L233" s="10">
        <f t="shared" si="27"/>
        <v>750.36</v>
      </c>
      <c r="M233" s="60">
        <v>1.7100153198008</v>
      </c>
    </row>
    <row r="234" spans="1:13" ht="18">
      <c r="A234" s="29"/>
      <c r="B234" s="30"/>
      <c r="C234" s="30"/>
      <c r="D234" s="35"/>
      <c r="E234" s="30"/>
      <c r="F234" s="45"/>
      <c r="G234" s="45"/>
      <c r="H234" s="30"/>
      <c r="I234" s="47"/>
      <c r="J234" s="10">
        <f t="shared" si="28"/>
        <v>0</v>
      </c>
      <c r="K234" s="33">
        <f t="shared" si="29"/>
        <v>438.8</v>
      </c>
      <c r="L234" s="10">
        <f t="shared" si="27"/>
        <v>750.36</v>
      </c>
      <c r="M234" s="60">
        <v>1.7100153198008</v>
      </c>
    </row>
    <row r="235" spans="1:13" ht="18">
      <c r="A235" s="29"/>
      <c r="B235" s="30"/>
      <c r="C235" s="30"/>
      <c r="D235" s="35"/>
      <c r="E235" s="30"/>
      <c r="F235" s="45"/>
      <c r="G235" s="45"/>
      <c r="H235" s="30"/>
      <c r="I235" s="47"/>
      <c r="J235" s="10">
        <f t="shared" si="28"/>
        <v>0</v>
      </c>
      <c r="K235" s="33">
        <f t="shared" si="29"/>
        <v>438.8</v>
      </c>
      <c r="L235" s="10">
        <f t="shared" si="27"/>
        <v>750.36</v>
      </c>
      <c r="M235" s="60">
        <v>1.7100153198008</v>
      </c>
    </row>
    <row r="236" spans="1:13" ht="18">
      <c r="A236" s="29"/>
      <c r="B236" s="30"/>
      <c r="C236" s="30"/>
      <c r="D236" s="35"/>
      <c r="E236" s="30"/>
      <c r="F236" s="45"/>
      <c r="G236" s="45"/>
      <c r="H236" s="30"/>
      <c r="I236" s="47"/>
      <c r="J236" s="10">
        <f t="shared" si="28"/>
        <v>0</v>
      </c>
      <c r="K236" s="33">
        <f t="shared" si="29"/>
        <v>438.8</v>
      </c>
      <c r="L236" s="10">
        <f t="shared" si="27"/>
        <v>750.36</v>
      </c>
      <c r="M236" s="60">
        <v>1.7100153198008</v>
      </c>
    </row>
    <row r="237" spans="1:13" ht="18">
      <c r="A237" s="29"/>
      <c r="B237" s="30"/>
      <c r="C237" s="30"/>
      <c r="D237" s="35"/>
      <c r="E237" s="30"/>
      <c r="F237" s="45"/>
      <c r="G237" s="45"/>
      <c r="H237" s="30"/>
      <c r="I237" s="47"/>
      <c r="J237" s="10">
        <f t="shared" si="28"/>
        <v>0</v>
      </c>
      <c r="K237" s="33">
        <f t="shared" si="29"/>
        <v>438.8</v>
      </c>
      <c r="L237" s="10">
        <f t="shared" si="27"/>
        <v>750.36</v>
      </c>
      <c r="M237" s="60">
        <v>1.7100153198008</v>
      </c>
    </row>
    <row r="238" spans="1:13" ht="18">
      <c r="A238" s="29"/>
      <c r="B238" s="30"/>
      <c r="C238" s="30"/>
      <c r="D238" s="35"/>
      <c r="E238" s="30"/>
      <c r="F238" s="45"/>
      <c r="G238" s="45"/>
      <c r="H238" s="30"/>
      <c r="I238" s="47"/>
      <c r="J238" s="10">
        <f t="shared" si="28"/>
        <v>0</v>
      </c>
      <c r="K238" s="33">
        <f t="shared" si="29"/>
        <v>438.8</v>
      </c>
      <c r="L238" s="10">
        <f t="shared" si="27"/>
        <v>750.36</v>
      </c>
      <c r="M238" s="60">
        <v>1.7100153198008</v>
      </c>
    </row>
    <row r="239" spans="1:13" ht="18">
      <c r="A239" s="29"/>
      <c r="B239" s="30"/>
      <c r="C239" s="30"/>
      <c r="D239" s="35"/>
      <c r="E239" s="30"/>
      <c r="F239" s="45"/>
      <c r="G239" s="45"/>
      <c r="H239" s="30"/>
      <c r="I239" s="49">
        <f>SUM(I222:I238)</f>
        <v>0</v>
      </c>
      <c r="J239" s="50">
        <f>SUM(J222:J238)</f>
        <v>0</v>
      </c>
      <c r="K239" s="33"/>
      <c r="L239" s="10"/>
      <c r="M239" s="51"/>
    </row>
    <row r="241" spans="1:13" ht="15" customHeight="1">
      <c r="A241" s="83"/>
      <c r="B241" s="83"/>
      <c r="C241" s="83"/>
      <c r="D241" s="77" t="s">
        <v>99</v>
      </c>
      <c r="E241" s="77"/>
      <c r="F241" s="77"/>
      <c r="G241" s="77"/>
      <c r="H241" s="77"/>
      <c r="I241" s="77"/>
      <c r="J241" s="77"/>
      <c r="K241" s="26" t="s">
        <v>1</v>
      </c>
      <c r="L241" s="85">
        <v>2007</v>
      </c>
      <c r="M241" s="85"/>
    </row>
    <row r="242" spans="1:13" ht="15.75">
      <c r="A242" s="83"/>
      <c r="B242" s="83"/>
      <c r="C242" s="83"/>
      <c r="D242" s="77"/>
      <c r="E242" s="77"/>
      <c r="F242" s="77"/>
      <c r="G242" s="77"/>
      <c r="H242" s="77"/>
      <c r="I242" s="77"/>
      <c r="J242" s="77"/>
      <c r="K242" s="27" t="s">
        <v>2</v>
      </c>
      <c r="L242" s="85" t="s">
        <v>35</v>
      </c>
      <c r="M242" s="85"/>
    </row>
    <row r="243" spans="1:13" ht="15" customHeight="1">
      <c r="A243" s="86" t="s">
        <v>4</v>
      </c>
      <c r="B243" s="86" t="s">
        <v>5</v>
      </c>
      <c r="C243" s="86" t="s">
        <v>6</v>
      </c>
      <c r="D243" s="86" t="s">
        <v>7</v>
      </c>
      <c r="E243" s="87" t="s">
        <v>8</v>
      </c>
      <c r="F243" s="87"/>
      <c r="G243" s="87"/>
      <c r="H243" s="87" t="s">
        <v>9</v>
      </c>
      <c r="I243" s="87"/>
      <c r="J243" s="87"/>
      <c r="K243" s="87" t="s">
        <v>10</v>
      </c>
      <c r="L243" s="87"/>
      <c r="M243" s="87"/>
    </row>
    <row r="244" spans="1:13" ht="45">
      <c r="A244" s="86"/>
      <c r="B244" s="86"/>
      <c r="C244" s="86"/>
      <c r="D244" s="86"/>
      <c r="E244" s="28" t="s">
        <v>11</v>
      </c>
      <c r="F244" s="28" t="s">
        <v>12</v>
      </c>
      <c r="G244" s="28" t="s">
        <v>13</v>
      </c>
      <c r="H244" s="28" t="s">
        <v>14</v>
      </c>
      <c r="I244" s="28" t="s">
        <v>44</v>
      </c>
      <c r="J244" s="28" t="s">
        <v>16</v>
      </c>
      <c r="K244" s="28" t="s">
        <v>44</v>
      </c>
      <c r="L244" s="28" t="s">
        <v>16</v>
      </c>
      <c r="M244" s="28" t="s">
        <v>19</v>
      </c>
    </row>
    <row r="245" spans="1:13" ht="31.5">
      <c r="A245" s="29"/>
      <c r="B245" s="30"/>
      <c r="C245" s="30"/>
      <c r="D245" s="55" t="s">
        <v>20</v>
      </c>
      <c r="E245" s="56"/>
      <c r="F245" s="38"/>
      <c r="G245" s="10"/>
      <c r="H245" s="32"/>
      <c r="I245" s="30"/>
      <c r="J245" s="10"/>
      <c r="K245" s="33">
        <v>438.8</v>
      </c>
      <c r="L245" s="10">
        <f aca="true" t="shared" si="30" ref="L245:L262">ROUNDUP(K245*M245,2)</f>
        <v>750.36</v>
      </c>
      <c r="M245" s="60">
        <v>1.7100153198008</v>
      </c>
    </row>
    <row r="246" spans="1:13" ht="18.75">
      <c r="A246" s="59"/>
      <c r="B246" s="36"/>
      <c r="C246" s="36"/>
      <c r="D246" s="52"/>
      <c r="E246" s="32"/>
      <c r="F246" s="38"/>
      <c r="G246" s="10"/>
      <c r="H246" s="30"/>
      <c r="I246" s="46"/>
      <c r="J246" s="10">
        <f aca="true" t="shared" si="31" ref="J246:J262">M246*I246</f>
        <v>0</v>
      </c>
      <c r="K246" s="33">
        <f aca="true" t="shared" si="32" ref="K246:K262">K245-I246</f>
        <v>438.8</v>
      </c>
      <c r="L246" s="10">
        <f t="shared" si="30"/>
        <v>750.36</v>
      </c>
      <c r="M246" s="60">
        <v>1.7100153198008</v>
      </c>
    </row>
    <row r="247" spans="1:13" ht="18.75">
      <c r="A247" s="59"/>
      <c r="B247" s="39"/>
      <c r="C247" s="39"/>
      <c r="D247" s="52"/>
      <c r="E247" s="39"/>
      <c r="F247" s="40"/>
      <c r="G247" s="40"/>
      <c r="H247" s="39"/>
      <c r="I247" s="44"/>
      <c r="J247" s="10">
        <f t="shared" si="31"/>
        <v>0</v>
      </c>
      <c r="K247" s="33">
        <f t="shared" si="32"/>
        <v>438.8</v>
      </c>
      <c r="L247" s="10">
        <f t="shared" si="30"/>
        <v>750.36</v>
      </c>
      <c r="M247" s="60">
        <v>1.7100153198008</v>
      </c>
    </row>
    <row r="248" spans="1:13" ht="18.75">
      <c r="A248" s="59"/>
      <c r="B248" s="39"/>
      <c r="C248" s="41"/>
      <c r="D248" s="52"/>
      <c r="E248" s="42"/>
      <c r="F248" s="40"/>
      <c r="G248" s="43"/>
      <c r="H248" s="39"/>
      <c r="I248" s="44"/>
      <c r="J248" s="10">
        <f t="shared" si="31"/>
        <v>0</v>
      </c>
      <c r="K248" s="33">
        <f t="shared" si="32"/>
        <v>438.8</v>
      </c>
      <c r="L248" s="10">
        <f t="shared" si="30"/>
        <v>750.36</v>
      </c>
      <c r="M248" s="60">
        <v>1.7100153198008</v>
      </c>
    </row>
    <row r="249" spans="1:13" ht="18.75">
      <c r="A249" s="59"/>
      <c r="B249" s="39"/>
      <c r="C249" s="41"/>
      <c r="D249" s="52"/>
      <c r="E249" s="124" t="s">
        <v>95</v>
      </c>
      <c r="F249" s="124"/>
      <c r="G249" s="124"/>
      <c r="H249" s="124"/>
      <c r="I249" s="124"/>
      <c r="J249" s="10">
        <f t="shared" si="31"/>
        <v>0</v>
      </c>
      <c r="K249" s="33">
        <f t="shared" si="32"/>
        <v>438.8</v>
      </c>
      <c r="L249" s="10">
        <f t="shared" si="30"/>
        <v>750.36</v>
      </c>
      <c r="M249" s="60">
        <v>1.7100153198008</v>
      </c>
    </row>
    <row r="250" spans="1:13" ht="18">
      <c r="A250" s="29"/>
      <c r="B250" s="39"/>
      <c r="C250" s="41"/>
      <c r="D250" s="58"/>
      <c r="E250" s="124"/>
      <c r="F250" s="124"/>
      <c r="G250" s="124"/>
      <c r="H250" s="124"/>
      <c r="I250" s="124"/>
      <c r="J250" s="10">
        <f t="shared" si="31"/>
        <v>0</v>
      </c>
      <c r="K250" s="33">
        <f t="shared" si="32"/>
        <v>438.8</v>
      </c>
      <c r="L250" s="10">
        <f t="shared" si="30"/>
        <v>750.36</v>
      </c>
      <c r="M250" s="60">
        <v>1.7100153198008</v>
      </c>
    </row>
    <row r="251" spans="1:13" ht="18">
      <c r="A251" s="29"/>
      <c r="B251" s="39"/>
      <c r="C251" s="41"/>
      <c r="D251" s="58"/>
      <c r="E251" s="124"/>
      <c r="F251" s="124"/>
      <c r="G251" s="124"/>
      <c r="H251" s="124"/>
      <c r="I251" s="124"/>
      <c r="J251" s="10">
        <f t="shared" si="31"/>
        <v>0</v>
      </c>
      <c r="K251" s="33">
        <f t="shared" si="32"/>
        <v>438.8</v>
      </c>
      <c r="L251" s="10">
        <f t="shared" si="30"/>
        <v>750.36</v>
      </c>
      <c r="M251" s="60">
        <v>1.7100153198008</v>
      </c>
    </row>
    <row r="252" spans="1:13" ht="18">
      <c r="A252" s="29"/>
      <c r="B252" s="30"/>
      <c r="C252" s="30"/>
      <c r="D252" s="58"/>
      <c r="E252" s="124"/>
      <c r="F252" s="124"/>
      <c r="G252" s="124"/>
      <c r="H252" s="124"/>
      <c r="I252" s="124"/>
      <c r="J252" s="10">
        <f t="shared" si="31"/>
        <v>0</v>
      </c>
      <c r="K252" s="33">
        <f t="shared" si="32"/>
        <v>438.8</v>
      </c>
      <c r="L252" s="10">
        <f t="shared" si="30"/>
        <v>750.36</v>
      </c>
      <c r="M252" s="60">
        <v>1.7100153198008</v>
      </c>
    </row>
    <row r="253" spans="1:13" ht="18">
      <c r="A253" s="29"/>
      <c r="B253" s="30"/>
      <c r="C253" s="30"/>
      <c r="D253" s="58"/>
      <c r="E253" s="30"/>
      <c r="F253" s="45"/>
      <c r="G253" s="45"/>
      <c r="H253" s="30"/>
      <c r="I253" s="46"/>
      <c r="J253" s="10">
        <f t="shared" si="31"/>
        <v>0</v>
      </c>
      <c r="K253" s="33">
        <f t="shared" si="32"/>
        <v>438.8</v>
      </c>
      <c r="L253" s="10">
        <f t="shared" si="30"/>
        <v>750.36</v>
      </c>
      <c r="M253" s="60">
        <v>1.7100153198008</v>
      </c>
    </row>
    <row r="254" spans="1:13" ht="18">
      <c r="A254" s="29"/>
      <c r="B254" s="30"/>
      <c r="C254" s="30"/>
      <c r="D254" s="37"/>
      <c r="E254" s="30"/>
      <c r="F254" s="45"/>
      <c r="G254" s="45"/>
      <c r="H254" s="30"/>
      <c r="I254" s="46"/>
      <c r="J254" s="10">
        <f t="shared" si="31"/>
        <v>0</v>
      </c>
      <c r="K254" s="33">
        <f t="shared" si="32"/>
        <v>438.8</v>
      </c>
      <c r="L254" s="10">
        <f t="shared" si="30"/>
        <v>750.36</v>
      </c>
      <c r="M254" s="60">
        <v>1.7100153198008</v>
      </c>
    </row>
    <row r="255" spans="1:13" ht="18">
      <c r="A255" s="29"/>
      <c r="B255" s="30"/>
      <c r="C255" s="30"/>
      <c r="D255" s="35"/>
      <c r="E255" s="30"/>
      <c r="F255" s="45"/>
      <c r="G255" s="45"/>
      <c r="H255" s="30"/>
      <c r="I255" s="46"/>
      <c r="J255" s="10">
        <f t="shared" si="31"/>
        <v>0</v>
      </c>
      <c r="K255" s="33">
        <f t="shared" si="32"/>
        <v>438.8</v>
      </c>
      <c r="L255" s="10">
        <f t="shared" si="30"/>
        <v>750.36</v>
      </c>
      <c r="M255" s="60">
        <v>1.7100153198008</v>
      </c>
    </row>
    <row r="256" spans="1:13" ht="18">
      <c r="A256" s="29"/>
      <c r="B256" s="30"/>
      <c r="C256" s="30"/>
      <c r="D256" s="35"/>
      <c r="E256" s="30"/>
      <c r="F256" s="45"/>
      <c r="G256" s="45"/>
      <c r="H256" s="30"/>
      <c r="I256" s="46"/>
      <c r="J256" s="10">
        <f t="shared" si="31"/>
        <v>0</v>
      </c>
      <c r="K256" s="33">
        <f t="shared" si="32"/>
        <v>438.8</v>
      </c>
      <c r="L256" s="10">
        <f t="shared" si="30"/>
        <v>750.36</v>
      </c>
      <c r="M256" s="60">
        <v>1.7100153198008</v>
      </c>
    </row>
    <row r="257" spans="1:13" ht="18">
      <c r="A257" s="29"/>
      <c r="B257" s="30"/>
      <c r="C257" s="30"/>
      <c r="D257" s="35"/>
      <c r="E257" s="30"/>
      <c r="F257" s="45"/>
      <c r="G257" s="45"/>
      <c r="H257" s="30"/>
      <c r="I257" s="47"/>
      <c r="J257" s="10">
        <f t="shared" si="31"/>
        <v>0</v>
      </c>
      <c r="K257" s="33">
        <f t="shared" si="32"/>
        <v>438.8</v>
      </c>
      <c r="L257" s="10">
        <f t="shared" si="30"/>
        <v>750.36</v>
      </c>
      <c r="M257" s="60">
        <v>1.7100153198008</v>
      </c>
    </row>
    <row r="258" spans="1:13" ht="18">
      <c r="A258" s="29"/>
      <c r="B258" s="30"/>
      <c r="C258" s="30"/>
      <c r="D258" s="35"/>
      <c r="E258" s="30"/>
      <c r="F258" s="45"/>
      <c r="G258" s="45"/>
      <c r="H258" s="30"/>
      <c r="I258" s="47"/>
      <c r="J258" s="10">
        <f t="shared" si="31"/>
        <v>0</v>
      </c>
      <c r="K258" s="33">
        <f t="shared" si="32"/>
        <v>438.8</v>
      </c>
      <c r="L258" s="10">
        <f t="shared" si="30"/>
        <v>750.36</v>
      </c>
      <c r="M258" s="60">
        <v>1.7100153198008</v>
      </c>
    </row>
    <row r="259" spans="1:13" ht="18">
      <c r="A259" s="29"/>
      <c r="B259" s="30"/>
      <c r="C259" s="30"/>
      <c r="D259" s="35"/>
      <c r="E259" s="30"/>
      <c r="F259" s="45"/>
      <c r="G259" s="45"/>
      <c r="H259" s="30"/>
      <c r="I259" s="47"/>
      <c r="J259" s="10">
        <f t="shared" si="31"/>
        <v>0</v>
      </c>
      <c r="K259" s="33">
        <f t="shared" si="32"/>
        <v>438.8</v>
      </c>
      <c r="L259" s="10">
        <f t="shared" si="30"/>
        <v>750.36</v>
      </c>
      <c r="M259" s="60">
        <v>1.7100153198008</v>
      </c>
    </row>
    <row r="260" spans="1:13" ht="18">
      <c r="A260" s="29"/>
      <c r="B260" s="30"/>
      <c r="C260" s="30"/>
      <c r="D260" s="35"/>
      <c r="E260" s="30"/>
      <c r="F260" s="45"/>
      <c r="G260" s="45"/>
      <c r="H260" s="30"/>
      <c r="I260" s="47"/>
      <c r="J260" s="10">
        <f t="shared" si="31"/>
        <v>0</v>
      </c>
      <c r="K260" s="33">
        <f t="shared" si="32"/>
        <v>438.8</v>
      </c>
      <c r="L260" s="10">
        <f t="shared" si="30"/>
        <v>750.36</v>
      </c>
      <c r="M260" s="60">
        <v>1.7100153198008</v>
      </c>
    </row>
    <row r="261" spans="1:13" ht="18">
      <c r="A261" s="29"/>
      <c r="B261" s="30"/>
      <c r="C261" s="30"/>
      <c r="D261" s="35"/>
      <c r="E261" s="30"/>
      <c r="F261" s="45"/>
      <c r="G261" s="45"/>
      <c r="H261" s="30"/>
      <c r="I261" s="47"/>
      <c r="J261" s="10">
        <f t="shared" si="31"/>
        <v>0</v>
      </c>
      <c r="K261" s="33">
        <f t="shared" si="32"/>
        <v>438.8</v>
      </c>
      <c r="L261" s="10">
        <f t="shared" si="30"/>
        <v>750.36</v>
      </c>
      <c r="M261" s="60">
        <v>1.7100153198008</v>
      </c>
    </row>
    <row r="262" spans="1:13" ht="18">
      <c r="A262" s="29"/>
      <c r="B262" s="30"/>
      <c r="C262" s="30"/>
      <c r="D262" s="35"/>
      <c r="E262" s="30"/>
      <c r="F262" s="45"/>
      <c r="G262" s="45"/>
      <c r="H262" s="30"/>
      <c r="I262" s="47"/>
      <c r="J262" s="10">
        <f t="shared" si="31"/>
        <v>0</v>
      </c>
      <c r="K262" s="33">
        <f t="shared" si="32"/>
        <v>438.8</v>
      </c>
      <c r="L262" s="10">
        <f t="shared" si="30"/>
        <v>750.36</v>
      </c>
      <c r="M262" s="60">
        <v>1.7100153198008</v>
      </c>
    </row>
    <row r="263" spans="1:13" ht="18">
      <c r="A263" s="29"/>
      <c r="B263" s="30"/>
      <c r="C263" s="30"/>
      <c r="D263" s="35"/>
      <c r="E263" s="30"/>
      <c r="F263" s="45"/>
      <c r="G263" s="45"/>
      <c r="H263" s="30"/>
      <c r="I263" s="49">
        <f>SUM(I246:I262)</f>
        <v>0</v>
      </c>
      <c r="J263" s="50">
        <f>SUM(J246:J262)</f>
        <v>0</v>
      </c>
      <c r="K263" s="33"/>
      <c r="L263" s="10"/>
      <c r="M263" s="51"/>
    </row>
    <row r="265" spans="1:13" ht="15" customHeight="1">
      <c r="A265" s="83"/>
      <c r="B265" s="83"/>
      <c r="C265" s="83"/>
      <c r="D265" s="77" t="s">
        <v>99</v>
      </c>
      <c r="E265" s="77"/>
      <c r="F265" s="77"/>
      <c r="G265" s="77"/>
      <c r="H265" s="77"/>
      <c r="I265" s="77"/>
      <c r="J265" s="77"/>
      <c r="K265" s="26" t="s">
        <v>1</v>
      </c>
      <c r="L265" s="85">
        <v>2009</v>
      </c>
      <c r="M265" s="85"/>
    </row>
    <row r="266" spans="1:13" ht="15.75">
      <c r="A266" s="83"/>
      <c r="B266" s="83"/>
      <c r="C266" s="83"/>
      <c r="D266" s="77"/>
      <c r="E266" s="77"/>
      <c r="F266" s="77"/>
      <c r="G266" s="77"/>
      <c r="H266" s="77"/>
      <c r="I266" s="77"/>
      <c r="J266" s="77"/>
      <c r="K266" s="27" t="s">
        <v>2</v>
      </c>
      <c r="L266" s="85" t="s">
        <v>97</v>
      </c>
      <c r="M266" s="85"/>
    </row>
    <row r="267" spans="1:13" ht="15" customHeight="1">
      <c r="A267" s="86" t="s">
        <v>4</v>
      </c>
      <c r="B267" s="86" t="s">
        <v>5</v>
      </c>
      <c r="C267" s="86" t="s">
        <v>6</v>
      </c>
      <c r="D267" s="86" t="s">
        <v>7</v>
      </c>
      <c r="E267" s="87" t="s">
        <v>8</v>
      </c>
      <c r="F267" s="87"/>
      <c r="G267" s="87"/>
      <c r="H267" s="87" t="s">
        <v>9</v>
      </c>
      <c r="I267" s="87"/>
      <c r="J267" s="87"/>
      <c r="K267" s="87" t="s">
        <v>10</v>
      </c>
      <c r="L267" s="87"/>
      <c r="M267" s="87"/>
    </row>
    <row r="268" spans="1:13" ht="45">
      <c r="A268" s="86"/>
      <c r="B268" s="86"/>
      <c r="C268" s="86"/>
      <c r="D268" s="86"/>
      <c r="E268" s="28" t="s">
        <v>11</v>
      </c>
      <c r="F268" s="28" t="s">
        <v>12</v>
      </c>
      <c r="G268" s="28" t="s">
        <v>13</v>
      </c>
      <c r="H268" s="28" t="s">
        <v>14</v>
      </c>
      <c r="I268" s="28" t="s">
        <v>44</v>
      </c>
      <c r="J268" s="28" t="s">
        <v>16</v>
      </c>
      <c r="K268" s="28" t="s">
        <v>44</v>
      </c>
      <c r="L268" s="28" t="s">
        <v>16</v>
      </c>
      <c r="M268" s="28" t="s">
        <v>19</v>
      </c>
    </row>
    <row r="269" spans="1:13" ht="31.5">
      <c r="A269" s="29"/>
      <c r="B269" s="30"/>
      <c r="C269" s="30"/>
      <c r="D269" s="55" t="s">
        <v>20</v>
      </c>
      <c r="E269" s="56"/>
      <c r="F269" s="38"/>
      <c r="G269" s="10"/>
      <c r="H269" s="32"/>
      <c r="I269" s="30"/>
      <c r="J269" s="10"/>
      <c r="K269" s="33">
        <v>80.8</v>
      </c>
      <c r="L269" s="10">
        <f aca="true" t="shared" si="33" ref="L269:L286">ROUNDUP(K269*M269,2)</f>
        <v>138.17</v>
      </c>
      <c r="M269" s="60">
        <v>1.7100153198008</v>
      </c>
    </row>
    <row r="270" spans="1:13" ht="18.75">
      <c r="A270" s="59"/>
      <c r="B270" s="36"/>
      <c r="C270" s="36"/>
      <c r="D270" s="52"/>
      <c r="E270" s="32"/>
      <c r="F270" s="38"/>
      <c r="G270" s="10"/>
      <c r="H270" s="30"/>
      <c r="I270" s="46"/>
      <c r="J270" s="10">
        <f aca="true" t="shared" si="34" ref="J270:J286">M270*I270</f>
        <v>0</v>
      </c>
      <c r="K270" s="33">
        <f aca="true" t="shared" si="35" ref="K270:K286">K269-I270</f>
        <v>80.8</v>
      </c>
      <c r="L270" s="10">
        <f t="shared" si="33"/>
        <v>138.17</v>
      </c>
      <c r="M270" s="60">
        <v>1.7100153198008</v>
      </c>
    </row>
    <row r="271" spans="1:13" ht="18.75">
      <c r="A271" s="59"/>
      <c r="B271" s="39"/>
      <c r="C271" s="39"/>
      <c r="D271" s="52"/>
      <c r="E271" s="39"/>
      <c r="F271" s="40"/>
      <c r="G271" s="40"/>
      <c r="H271" s="39"/>
      <c r="I271" s="44"/>
      <c r="J271" s="10">
        <f t="shared" si="34"/>
        <v>0</v>
      </c>
      <c r="K271" s="33">
        <f t="shared" si="35"/>
        <v>80.8</v>
      </c>
      <c r="L271" s="10">
        <f t="shared" si="33"/>
        <v>138.17</v>
      </c>
      <c r="M271" s="60">
        <v>1.7100153198008</v>
      </c>
    </row>
    <row r="272" spans="1:13" ht="18.75">
      <c r="A272" s="59"/>
      <c r="B272" s="39"/>
      <c r="C272" s="41"/>
      <c r="D272" s="52"/>
      <c r="E272" s="42"/>
      <c r="F272" s="40"/>
      <c r="G272" s="43"/>
      <c r="H272" s="39"/>
      <c r="I272" s="44"/>
      <c r="J272" s="10">
        <f t="shared" si="34"/>
        <v>0</v>
      </c>
      <c r="K272" s="33">
        <f t="shared" si="35"/>
        <v>80.8</v>
      </c>
      <c r="L272" s="10">
        <f t="shared" si="33"/>
        <v>138.17</v>
      </c>
      <c r="M272" s="60">
        <v>1.7100153198008</v>
      </c>
    </row>
    <row r="273" spans="1:13" ht="18.75">
      <c r="A273" s="59"/>
      <c r="B273" s="39"/>
      <c r="C273" s="41"/>
      <c r="D273" s="52"/>
      <c r="E273" s="124" t="s">
        <v>95</v>
      </c>
      <c r="F273" s="124"/>
      <c r="G273" s="124"/>
      <c r="H273" s="124"/>
      <c r="I273" s="124"/>
      <c r="J273" s="10">
        <f t="shared" si="34"/>
        <v>0</v>
      </c>
      <c r="K273" s="33">
        <f t="shared" si="35"/>
        <v>80.8</v>
      </c>
      <c r="L273" s="10">
        <f t="shared" si="33"/>
        <v>138.17</v>
      </c>
      <c r="M273" s="60">
        <v>1.7100153198008</v>
      </c>
    </row>
    <row r="274" spans="1:13" ht="18">
      <c r="A274" s="29"/>
      <c r="B274" s="39"/>
      <c r="C274" s="41"/>
      <c r="D274" s="58"/>
      <c r="E274" s="124"/>
      <c r="F274" s="124"/>
      <c r="G274" s="124"/>
      <c r="H274" s="124"/>
      <c r="I274" s="124"/>
      <c r="J274" s="10">
        <f t="shared" si="34"/>
        <v>0</v>
      </c>
      <c r="K274" s="33">
        <f t="shared" si="35"/>
        <v>80.8</v>
      </c>
      <c r="L274" s="10">
        <f t="shared" si="33"/>
        <v>138.17</v>
      </c>
      <c r="M274" s="60">
        <v>1.7100153198008</v>
      </c>
    </row>
    <row r="275" spans="1:13" ht="18">
      <c r="A275" s="29"/>
      <c r="B275" s="39"/>
      <c r="C275" s="41"/>
      <c r="D275" s="58"/>
      <c r="E275" s="124"/>
      <c r="F275" s="124"/>
      <c r="G275" s="124"/>
      <c r="H275" s="124"/>
      <c r="I275" s="124"/>
      <c r="J275" s="10">
        <f t="shared" si="34"/>
        <v>0</v>
      </c>
      <c r="K275" s="33">
        <f t="shared" si="35"/>
        <v>80.8</v>
      </c>
      <c r="L275" s="10">
        <f t="shared" si="33"/>
        <v>138.17</v>
      </c>
      <c r="M275" s="60">
        <v>1.7100153198008</v>
      </c>
    </row>
    <row r="276" spans="1:13" ht="18">
      <c r="A276" s="29"/>
      <c r="B276" s="30"/>
      <c r="C276" s="30"/>
      <c r="D276" s="58"/>
      <c r="E276" s="124"/>
      <c r="F276" s="124"/>
      <c r="G276" s="124"/>
      <c r="H276" s="124"/>
      <c r="I276" s="124"/>
      <c r="J276" s="10">
        <f t="shared" si="34"/>
        <v>0</v>
      </c>
      <c r="K276" s="33">
        <f t="shared" si="35"/>
        <v>80.8</v>
      </c>
      <c r="L276" s="10">
        <f t="shared" si="33"/>
        <v>138.17</v>
      </c>
      <c r="M276" s="60">
        <v>1.7100153198008</v>
      </c>
    </row>
    <row r="277" spans="1:13" ht="18">
      <c r="A277" s="29"/>
      <c r="B277" s="30"/>
      <c r="C277" s="30"/>
      <c r="D277" s="58"/>
      <c r="E277" s="30"/>
      <c r="F277" s="45"/>
      <c r="G277" s="45"/>
      <c r="H277" s="30"/>
      <c r="I277" s="46"/>
      <c r="J277" s="10">
        <f t="shared" si="34"/>
        <v>0</v>
      </c>
      <c r="K277" s="33">
        <f t="shared" si="35"/>
        <v>80.8</v>
      </c>
      <c r="L277" s="10">
        <f t="shared" si="33"/>
        <v>138.17</v>
      </c>
      <c r="M277" s="60">
        <v>1.7100153198008</v>
      </c>
    </row>
    <row r="278" spans="1:13" ht="18">
      <c r="A278" s="29"/>
      <c r="B278" s="30"/>
      <c r="C278" s="30"/>
      <c r="D278" s="37"/>
      <c r="E278" s="30"/>
      <c r="F278" s="45"/>
      <c r="G278" s="45"/>
      <c r="H278" s="30"/>
      <c r="I278" s="46"/>
      <c r="J278" s="10">
        <f t="shared" si="34"/>
        <v>0</v>
      </c>
      <c r="K278" s="33">
        <f t="shared" si="35"/>
        <v>80.8</v>
      </c>
      <c r="L278" s="10">
        <f t="shared" si="33"/>
        <v>138.17</v>
      </c>
      <c r="M278" s="60">
        <v>1.7100153198008</v>
      </c>
    </row>
    <row r="279" spans="1:13" ht="18">
      <c r="A279" s="29"/>
      <c r="B279" s="30"/>
      <c r="C279" s="30"/>
      <c r="D279" s="35"/>
      <c r="E279" s="30"/>
      <c r="F279" s="45"/>
      <c r="G279" s="45"/>
      <c r="H279" s="30"/>
      <c r="I279" s="46"/>
      <c r="J279" s="10">
        <f t="shared" si="34"/>
        <v>0</v>
      </c>
      <c r="K279" s="33">
        <f t="shared" si="35"/>
        <v>80.8</v>
      </c>
      <c r="L279" s="10">
        <f t="shared" si="33"/>
        <v>138.17</v>
      </c>
      <c r="M279" s="60">
        <v>1.7100153198008</v>
      </c>
    </row>
    <row r="280" spans="1:13" ht="18">
      <c r="A280" s="29"/>
      <c r="B280" s="30"/>
      <c r="C280" s="30"/>
      <c r="D280" s="35"/>
      <c r="E280" s="30"/>
      <c r="F280" s="45"/>
      <c r="G280" s="45"/>
      <c r="H280" s="30"/>
      <c r="I280" s="46"/>
      <c r="J280" s="10">
        <f t="shared" si="34"/>
        <v>0</v>
      </c>
      <c r="K280" s="33">
        <f t="shared" si="35"/>
        <v>80.8</v>
      </c>
      <c r="L280" s="10">
        <f t="shared" si="33"/>
        <v>138.17</v>
      </c>
      <c r="M280" s="60">
        <v>1.7100153198008</v>
      </c>
    </row>
    <row r="281" spans="1:13" ht="18">
      <c r="A281" s="29"/>
      <c r="B281" s="30"/>
      <c r="C281" s="30"/>
      <c r="D281" s="35"/>
      <c r="E281" s="30"/>
      <c r="F281" s="45"/>
      <c r="G281" s="45"/>
      <c r="H281" s="30"/>
      <c r="I281" s="47"/>
      <c r="J281" s="10">
        <f t="shared" si="34"/>
        <v>0</v>
      </c>
      <c r="K281" s="33">
        <f t="shared" si="35"/>
        <v>80.8</v>
      </c>
      <c r="L281" s="10">
        <f t="shared" si="33"/>
        <v>138.17</v>
      </c>
      <c r="M281" s="60">
        <v>1.7100153198008</v>
      </c>
    </row>
    <row r="282" spans="1:13" ht="18">
      <c r="A282" s="29"/>
      <c r="B282" s="30"/>
      <c r="C282" s="30"/>
      <c r="D282" s="35"/>
      <c r="E282" s="30"/>
      <c r="F282" s="45"/>
      <c r="G282" s="45"/>
      <c r="H282" s="30"/>
      <c r="I282" s="47"/>
      <c r="J282" s="10">
        <f t="shared" si="34"/>
        <v>0</v>
      </c>
      <c r="K282" s="33">
        <f t="shared" si="35"/>
        <v>80.8</v>
      </c>
      <c r="L282" s="10">
        <f t="shared" si="33"/>
        <v>138.17</v>
      </c>
      <c r="M282" s="60">
        <v>1.7100153198008</v>
      </c>
    </row>
    <row r="283" spans="1:13" ht="18">
      <c r="A283" s="29"/>
      <c r="B283" s="30"/>
      <c r="C283" s="30"/>
      <c r="D283" s="35"/>
      <c r="E283" s="30"/>
      <c r="F283" s="45"/>
      <c r="G283" s="45"/>
      <c r="H283" s="30"/>
      <c r="I283" s="47"/>
      <c r="J283" s="10">
        <f t="shared" si="34"/>
        <v>0</v>
      </c>
      <c r="K283" s="33">
        <f t="shared" si="35"/>
        <v>80.8</v>
      </c>
      <c r="L283" s="10">
        <f t="shared" si="33"/>
        <v>138.17</v>
      </c>
      <c r="M283" s="60">
        <v>1.7100153198008</v>
      </c>
    </row>
    <row r="284" spans="1:13" ht="18">
      <c r="A284" s="29"/>
      <c r="B284" s="30"/>
      <c r="C284" s="30"/>
      <c r="D284" s="35"/>
      <c r="E284" s="30"/>
      <c r="F284" s="45"/>
      <c r="G284" s="45"/>
      <c r="H284" s="30"/>
      <c r="I284" s="47"/>
      <c r="J284" s="10">
        <f t="shared" si="34"/>
        <v>0</v>
      </c>
      <c r="K284" s="33">
        <f t="shared" si="35"/>
        <v>80.8</v>
      </c>
      <c r="L284" s="10">
        <f t="shared" si="33"/>
        <v>138.17</v>
      </c>
      <c r="M284" s="60">
        <v>1.7100153198008</v>
      </c>
    </row>
    <row r="285" spans="1:13" ht="18">
      <c r="A285" s="29"/>
      <c r="B285" s="30"/>
      <c r="C285" s="30"/>
      <c r="D285" s="35"/>
      <c r="E285" s="30"/>
      <c r="F285" s="45"/>
      <c r="G285" s="45"/>
      <c r="H285" s="30"/>
      <c r="I285" s="47"/>
      <c r="J285" s="10">
        <f t="shared" si="34"/>
        <v>0</v>
      </c>
      <c r="K285" s="33">
        <f t="shared" si="35"/>
        <v>80.8</v>
      </c>
      <c r="L285" s="10">
        <f t="shared" si="33"/>
        <v>138.17</v>
      </c>
      <c r="M285" s="60">
        <v>1.7100153198008</v>
      </c>
    </row>
    <row r="286" spans="1:13" ht="18">
      <c r="A286" s="29"/>
      <c r="B286" s="30"/>
      <c r="C286" s="30"/>
      <c r="D286" s="35"/>
      <c r="E286" s="30"/>
      <c r="F286" s="45"/>
      <c r="G286" s="45"/>
      <c r="H286" s="30"/>
      <c r="I286" s="47"/>
      <c r="J286" s="10">
        <f t="shared" si="34"/>
        <v>0</v>
      </c>
      <c r="K286" s="33">
        <f t="shared" si="35"/>
        <v>80.8</v>
      </c>
      <c r="L286" s="10">
        <f t="shared" si="33"/>
        <v>138.17</v>
      </c>
      <c r="M286" s="60">
        <v>1.7100153198008</v>
      </c>
    </row>
    <row r="287" spans="1:13" ht="18">
      <c r="A287" s="29"/>
      <c r="B287" s="30"/>
      <c r="C287" s="30"/>
      <c r="D287" s="35"/>
      <c r="E287" s="30"/>
      <c r="F287" s="45"/>
      <c r="G287" s="45"/>
      <c r="H287" s="30"/>
      <c r="I287" s="49">
        <f>SUM(I270:I286)</f>
        <v>0</v>
      </c>
      <c r="J287" s="50">
        <f>SUM(J270:J286)</f>
        <v>0</v>
      </c>
      <c r="K287" s="33"/>
      <c r="L287" s="10"/>
      <c r="M287" s="51"/>
    </row>
  </sheetData>
  <sheetProtection/>
  <mergeCells count="142">
    <mergeCell ref="K267:M267"/>
    <mergeCell ref="E273:I276"/>
    <mergeCell ref="A267:A268"/>
    <mergeCell ref="B267:B268"/>
    <mergeCell ref="C267:C268"/>
    <mergeCell ref="D267:D268"/>
    <mergeCell ref="E267:G267"/>
    <mergeCell ref="H267:J267"/>
    <mergeCell ref="K243:M243"/>
    <mergeCell ref="E249:I252"/>
    <mergeCell ref="A265:C266"/>
    <mergeCell ref="D265:J266"/>
    <mergeCell ref="L265:M265"/>
    <mergeCell ref="L266:M266"/>
    <mergeCell ref="A243:A244"/>
    <mergeCell ref="B243:B244"/>
    <mergeCell ref="C243:C244"/>
    <mergeCell ref="D243:D244"/>
    <mergeCell ref="E243:G243"/>
    <mergeCell ref="H243:J243"/>
    <mergeCell ref="K219:M219"/>
    <mergeCell ref="E225:I228"/>
    <mergeCell ref="A241:C242"/>
    <mergeCell ref="D241:J242"/>
    <mergeCell ref="L241:M241"/>
    <mergeCell ref="L242:M242"/>
    <mergeCell ref="A219:A220"/>
    <mergeCell ref="B219:B220"/>
    <mergeCell ref="C219:C220"/>
    <mergeCell ref="D219:D220"/>
    <mergeCell ref="E219:G219"/>
    <mergeCell ref="H219:J219"/>
    <mergeCell ref="K195:M195"/>
    <mergeCell ref="E201:I204"/>
    <mergeCell ref="A217:C218"/>
    <mergeCell ref="D217:J218"/>
    <mergeCell ref="L217:M217"/>
    <mergeCell ref="L218:M218"/>
    <mergeCell ref="A195:A196"/>
    <mergeCell ref="B195:B196"/>
    <mergeCell ref="C195:C196"/>
    <mergeCell ref="D195:D196"/>
    <mergeCell ref="E195:G195"/>
    <mergeCell ref="H195:J195"/>
    <mergeCell ref="E177:I180"/>
    <mergeCell ref="A193:C194"/>
    <mergeCell ref="D193:J194"/>
    <mergeCell ref="L193:M193"/>
    <mergeCell ref="L194:M194"/>
    <mergeCell ref="A171:A172"/>
    <mergeCell ref="B171:B172"/>
    <mergeCell ref="C171:C172"/>
    <mergeCell ref="D171:D172"/>
    <mergeCell ref="E171:G171"/>
    <mergeCell ref="H171:J171"/>
    <mergeCell ref="H147:J147"/>
    <mergeCell ref="K147:M147"/>
    <mergeCell ref="A169:C170"/>
    <mergeCell ref="D169:J170"/>
    <mergeCell ref="L169:M169"/>
    <mergeCell ref="L170:M170"/>
    <mergeCell ref="K171:M171"/>
    <mergeCell ref="K123:M123"/>
    <mergeCell ref="A145:C146"/>
    <mergeCell ref="D145:J146"/>
    <mergeCell ref="L145:M145"/>
    <mergeCell ref="L146:M146"/>
    <mergeCell ref="A147:A148"/>
    <mergeCell ref="B147:B148"/>
    <mergeCell ref="C147:C148"/>
    <mergeCell ref="D147:D148"/>
    <mergeCell ref="E147:G147"/>
    <mergeCell ref="A123:A124"/>
    <mergeCell ref="B123:B124"/>
    <mergeCell ref="C123:C124"/>
    <mergeCell ref="D123:D124"/>
    <mergeCell ref="E123:G123"/>
    <mergeCell ref="H123:J123"/>
    <mergeCell ref="K99:M99"/>
    <mergeCell ref="E107:I109"/>
    <mergeCell ref="A121:C122"/>
    <mergeCell ref="D121:J122"/>
    <mergeCell ref="L121:M121"/>
    <mergeCell ref="L122:M122"/>
    <mergeCell ref="A99:A100"/>
    <mergeCell ref="B99:B100"/>
    <mergeCell ref="C99:C100"/>
    <mergeCell ref="D99:D100"/>
    <mergeCell ref="E99:G99"/>
    <mergeCell ref="H99:J99"/>
    <mergeCell ref="K75:M75"/>
    <mergeCell ref="E83:I85"/>
    <mergeCell ref="A97:C98"/>
    <mergeCell ref="D97:J98"/>
    <mergeCell ref="L97:M97"/>
    <mergeCell ref="L98:M98"/>
    <mergeCell ref="A75:A76"/>
    <mergeCell ref="B75:B76"/>
    <mergeCell ref="C75:C76"/>
    <mergeCell ref="D75:D76"/>
    <mergeCell ref="E75:G75"/>
    <mergeCell ref="H75:J75"/>
    <mergeCell ref="K51:M51"/>
    <mergeCell ref="E59:I61"/>
    <mergeCell ref="A73:C74"/>
    <mergeCell ref="D73:J74"/>
    <mergeCell ref="L73:M73"/>
    <mergeCell ref="L74:M74"/>
    <mergeCell ref="A51:A52"/>
    <mergeCell ref="B51:B52"/>
    <mergeCell ref="C51:C52"/>
    <mergeCell ref="D51:D52"/>
    <mergeCell ref="E51:G51"/>
    <mergeCell ref="H51:J51"/>
    <mergeCell ref="E35:I37"/>
    <mergeCell ref="A49:C50"/>
    <mergeCell ref="D49:J50"/>
    <mergeCell ref="L49:M49"/>
    <mergeCell ref="L50:M50"/>
    <mergeCell ref="A27:A28"/>
    <mergeCell ref="B27:B28"/>
    <mergeCell ref="C27:C28"/>
    <mergeCell ref="D27:D28"/>
    <mergeCell ref="E27:G27"/>
    <mergeCell ref="H27:J27"/>
    <mergeCell ref="K3:M3"/>
    <mergeCell ref="E11:I13"/>
    <mergeCell ref="A25:C26"/>
    <mergeCell ref="D25:J26"/>
    <mergeCell ref="L25:M25"/>
    <mergeCell ref="L26:M26"/>
    <mergeCell ref="K27:M27"/>
    <mergeCell ref="A1:C2"/>
    <mergeCell ref="D1:J2"/>
    <mergeCell ref="L1:M1"/>
    <mergeCell ref="L2:M2"/>
    <mergeCell ref="A3:A4"/>
    <mergeCell ref="B3:B4"/>
    <mergeCell ref="C3:C4"/>
    <mergeCell ref="D3:D4"/>
    <mergeCell ref="E3:G3"/>
    <mergeCell ref="H3:J3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view="pageBreakPreview" zoomScale="75" zoomScaleNormal="50" zoomScaleSheetLayoutView="75" zoomScalePageLayoutView="0" workbookViewId="0" topLeftCell="A1">
      <selection activeCell="C58" sqref="C58"/>
    </sheetView>
  </sheetViews>
  <sheetFormatPr defaultColWidth="9.140625" defaultRowHeight="12.75"/>
  <cols>
    <col min="1" max="5" width="22.7109375" style="61" customWidth="1"/>
    <col min="6" max="6" width="9.140625" style="61" customWidth="1"/>
    <col min="7" max="7" width="30.7109375" style="61" customWidth="1"/>
    <col min="8" max="16384" width="9.140625" style="61" customWidth="1"/>
  </cols>
  <sheetData>
    <row r="1" spans="1:5" ht="18">
      <c r="A1" s="126" t="s">
        <v>101</v>
      </c>
      <c r="B1" s="126"/>
      <c r="C1" s="126"/>
      <c r="D1" s="126"/>
      <c r="E1" s="126"/>
    </row>
    <row r="2" spans="1:5" ht="18">
      <c r="A2" s="126" t="s">
        <v>102</v>
      </c>
      <c r="B2" s="126"/>
      <c r="C2" s="126"/>
      <c r="D2" s="126"/>
      <c r="E2" s="126"/>
    </row>
    <row r="3" ht="24" customHeight="1">
      <c r="A3" s="62" t="s">
        <v>103</v>
      </c>
    </row>
    <row r="4" spans="1:5" ht="24" customHeight="1">
      <c r="A4" s="63" t="s">
        <v>2</v>
      </c>
      <c r="B4" s="63" t="s">
        <v>8</v>
      </c>
      <c r="C4" s="63" t="s">
        <v>104</v>
      </c>
      <c r="D4" s="63" t="s">
        <v>105</v>
      </c>
      <c r="E4" s="63" t="s">
        <v>106</v>
      </c>
    </row>
    <row r="5" spans="1:5" ht="9.75" customHeight="1">
      <c r="A5" s="64"/>
      <c r="B5" s="65"/>
      <c r="C5" s="65"/>
      <c r="D5" s="65"/>
      <c r="E5" s="65"/>
    </row>
    <row r="6" spans="1:5" ht="19.5" customHeight="1">
      <c r="A6" s="64" t="s">
        <v>107</v>
      </c>
      <c r="B6" s="66"/>
      <c r="C6" s="66">
        <v>315.90000000000003</v>
      </c>
      <c r="D6" s="66">
        <v>1318.76</v>
      </c>
      <c r="E6" s="66">
        <f aca="true" t="shared" si="0" ref="E6:E17">D6+B6-C6</f>
        <v>1002.8599999999999</v>
      </c>
    </row>
    <row r="7" spans="1:5" ht="19.5" customHeight="1">
      <c r="A7" s="64" t="s">
        <v>108</v>
      </c>
      <c r="B7" s="66"/>
      <c r="C7" s="66">
        <v>315.90000000000003</v>
      </c>
      <c r="D7" s="66">
        <f aca="true" t="shared" si="1" ref="D7:D17">E6</f>
        <v>1002.8599999999999</v>
      </c>
      <c r="E7" s="66">
        <f t="shared" si="0"/>
        <v>686.9599999999998</v>
      </c>
    </row>
    <row r="8" spans="1:5" ht="19.5" customHeight="1">
      <c r="A8" s="64" t="s">
        <v>109</v>
      </c>
      <c r="B8" s="66"/>
      <c r="C8" s="66">
        <v>315.90000000000003</v>
      </c>
      <c r="D8" s="66">
        <f t="shared" si="1"/>
        <v>686.9599999999998</v>
      </c>
      <c r="E8" s="66">
        <f t="shared" si="0"/>
        <v>371.0599999999998</v>
      </c>
    </row>
    <row r="9" spans="1:5" ht="19.5" customHeight="1">
      <c r="A9" s="64" t="s">
        <v>110</v>
      </c>
      <c r="B9" s="66">
        <v>3705</v>
      </c>
      <c r="C9" s="66">
        <v>382.28</v>
      </c>
      <c r="D9" s="66">
        <f t="shared" si="1"/>
        <v>371.0599999999998</v>
      </c>
      <c r="E9" s="66">
        <f t="shared" si="0"/>
        <v>3693.7799999999997</v>
      </c>
    </row>
    <row r="10" spans="1:5" ht="19.5" customHeight="1">
      <c r="A10" s="64" t="s">
        <v>111</v>
      </c>
      <c r="B10" s="66"/>
      <c r="C10" s="66">
        <v>320.62</v>
      </c>
      <c r="D10" s="66">
        <f t="shared" si="1"/>
        <v>3693.7799999999997</v>
      </c>
      <c r="E10" s="66">
        <f t="shared" si="0"/>
        <v>3373.16</v>
      </c>
    </row>
    <row r="11" spans="1:5" ht="19.5" customHeight="1">
      <c r="A11" s="64" t="s">
        <v>112</v>
      </c>
      <c r="B11" s="66"/>
      <c r="C11" s="66">
        <v>308.28000000000003</v>
      </c>
      <c r="D11" s="66">
        <f t="shared" si="1"/>
        <v>3373.16</v>
      </c>
      <c r="E11" s="66">
        <f t="shared" si="0"/>
        <v>3064.8799999999997</v>
      </c>
    </row>
    <row r="12" spans="1:5" ht="19.5" customHeight="1">
      <c r="A12" s="64" t="s">
        <v>113</v>
      </c>
      <c r="B12" s="66"/>
      <c r="C12" s="66">
        <v>419.27</v>
      </c>
      <c r="D12" s="66">
        <f t="shared" si="1"/>
        <v>3064.8799999999997</v>
      </c>
      <c r="E12" s="66">
        <f t="shared" si="0"/>
        <v>2645.6099999999997</v>
      </c>
    </row>
    <row r="13" spans="1:5" ht="19.5" customHeight="1">
      <c r="A13" s="64" t="s">
        <v>114</v>
      </c>
      <c r="B13" s="66"/>
      <c r="C13" s="66">
        <v>347.75</v>
      </c>
      <c r="D13" s="66">
        <f t="shared" si="1"/>
        <v>2645.6099999999997</v>
      </c>
      <c r="E13" s="66">
        <f t="shared" si="0"/>
        <v>2297.8599999999997</v>
      </c>
    </row>
    <row r="14" spans="1:5" ht="19.5" customHeight="1">
      <c r="A14" s="64" t="s">
        <v>115</v>
      </c>
      <c r="B14" s="66"/>
      <c r="C14" s="66">
        <v>399.59</v>
      </c>
      <c r="D14" s="66">
        <f t="shared" si="1"/>
        <v>2297.8599999999997</v>
      </c>
      <c r="E14" s="66">
        <f t="shared" si="0"/>
        <v>1898.2699999999998</v>
      </c>
    </row>
    <row r="15" spans="1:5" ht="19.5" customHeight="1">
      <c r="A15" s="64" t="s">
        <v>116</v>
      </c>
      <c r="B15" s="66"/>
      <c r="C15" s="66">
        <v>369.95</v>
      </c>
      <c r="D15" s="66">
        <f t="shared" si="1"/>
        <v>1898.2699999999998</v>
      </c>
      <c r="E15" s="66">
        <f t="shared" si="0"/>
        <v>1528.3199999999997</v>
      </c>
    </row>
    <row r="16" spans="1:5" ht="19.5" customHeight="1">
      <c r="A16" s="64" t="s">
        <v>117</v>
      </c>
      <c r="B16" s="66"/>
      <c r="C16" s="66">
        <v>295.96</v>
      </c>
      <c r="D16" s="66">
        <f t="shared" si="1"/>
        <v>1528.3199999999997</v>
      </c>
      <c r="E16" s="66">
        <f t="shared" si="0"/>
        <v>1232.3599999999997</v>
      </c>
    </row>
    <row r="17" spans="1:5" ht="19.5" customHeight="1">
      <c r="A17" s="64" t="s">
        <v>118</v>
      </c>
      <c r="B17" s="66">
        <v>3000</v>
      </c>
      <c r="C17" s="66">
        <v>498.08</v>
      </c>
      <c r="D17" s="66">
        <f t="shared" si="1"/>
        <v>1232.3599999999997</v>
      </c>
      <c r="E17" s="66">
        <f t="shared" si="0"/>
        <v>3734.2799999999997</v>
      </c>
    </row>
    <row r="18" spans="1:5" ht="19.5" customHeight="1">
      <c r="A18" s="67" t="s">
        <v>119</v>
      </c>
      <c r="B18" s="66">
        <f>SUM(B6:B17)</f>
        <v>6705</v>
      </c>
      <c r="C18" s="66">
        <f>SUM(C6:C17)</f>
        <v>4289.48</v>
      </c>
      <c r="D18" s="66" t="s">
        <v>120</v>
      </c>
      <c r="E18" s="66" t="s">
        <v>120</v>
      </c>
    </row>
    <row r="21" spans="1:5" ht="18">
      <c r="A21" s="126" t="s">
        <v>101</v>
      </c>
      <c r="B21" s="126"/>
      <c r="C21" s="126"/>
      <c r="D21" s="126"/>
      <c r="E21" s="126"/>
    </row>
    <row r="22" spans="1:5" ht="18">
      <c r="A22" s="126" t="s">
        <v>121</v>
      </c>
      <c r="B22" s="126"/>
      <c r="C22" s="126"/>
      <c r="D22" s="126"/>
      <c r="E22" s="126"/>
    </row>
    <row r="23" ht="18">
      <c r="A23" s="62" t="s">
        <v>103</v>
      </c>
    </row>
    <row r="24" spans="1:5" ht="18">
      <c r="A24" s="63" t="s">
        <v>2</v>
      </c>
      <c r="B24" s="63" t="s">
        <v>8</v>
      </c>
      <c r="C24" s="63" t="s">
        <v>104</v>
      </c>
      <c r="D24" s="63" t="s">
        <v>105</v>
      </c>
      <c r="E24" s="63" t="s">
        <v>106</v>
      </c>
    </row>
    <row r="25" spans="1:5" ht="18">
      <c r="A25" s="64"/>
      <c r="B25" s="65"/>
      <c r="C25" s="65"/>
      <c r="D25" s="65"/>
      <c r="E25" s="65"/>
    </row>
    <row r="26" spans="1:5" ht="18">
      <c r="A26" s="64" t="s">
        <v>107</v>
      </c>
      <c r="B26" s="66"/>
      <c r="C26" s="66"/>
      <c r="D26" s="66">
        <v>1994.27</v>
      </c>
      <c r="E26" s="66">
        <f aca="true" t="shared" si="2" ref="E26:E37">D26+B26-C26</f>
        <v>1994.27</v>
      </c>
    </row>
    <row r="27" spans="1:5" ht="18">
      <c r="A27" s="64" t="s">
        <v>108</v>
      </c>
      <c r="B27" s="66"/>
      <c r="C27" s="66">
        <v>358.18</v>
      </c>
      <c r="D27" s="66">
        <f aca="true" t="shared" si="3" ref="D27:D37">E26</f>
        <v>1994.27</v>
      </c>
      <c r="E27" s="66">
        <f t="shared" si="2"/>
        <v>1636.09</v>
      </c>
    </row>
    <row r="28" spans="1:5" ht="18">
      <c r="A28" s="64" t="s">
        <v>109</v>
      </c>
      <c r="B28" s="66"/>
      <c r="C28" s="66">
        <v>477.57</v>
      </c>
      <c r="D28" s="66">
        <f t="shared" si="3"/>
        <v>1636.09</v>
      </c>
      <c r="E28" s="66">
        <f t="shared" si="2"/>
        <v>1158.52</v>
      </c>
    </row>
    <row r="29" spans="1:5" ht="18">
      <c r="A29" s="64" t="s">
        <v>110</v>
      </c>
      <c r="B29" s="66"/>
      <c r="C29" s="66">
        <v>477.57</v>
      </c>
      <c r="D29" s="66">
        <f t="shared" si="3"/>
        <v>1158.52</v>
      </c>
      <c r="E29" s="66">
        <f t="shared" si="2"/>
        <v>680.95</v>
      </c>
    </row>
    <row r="30" spans="1:5" ht="18">
      <c r="A30" s="64" t="s">
        <v>111</v>
      </c>
      <c r="B30" s="66"/>
      <c r="C30" s="66">
        <v>537.27</v>
      </c>
      <c r="D30" s="66">
        <f t="shared" si="3"/>
        <v>680.95</v>
      </c>
      <c r="E30" s="66">
        <f t="shared" si="2"/>
        <v>143.68000000000006</v>
      </c>
    </row>
    <row r="31" spans="1:5" ht="18">
      <c r="A31" s="64" t="s">
        <v>112</v>
      </c>
      <c r="B31" s="66">
        <v>2985</v>
      </c>
      <c r="C31" s="66">
        <v>553.22</v>
      </c>
      <c r="D31" s="66">
        <f t="shared" si="3"/>
        <v>143.68000000000006</v>
      </c>
      <c r="E31" s="66">
        <f t="shared" si="2"/>
        <v>2575.46</v>
      </c>
    </row>
    <row r="32" spans="1:5" ht="18">
      <c r="A32" s="64" t="s">
        <v>113</v>
      </c>
      <c r="B32" s="66"/>
      <c r="C32" s="66">
        <v>459.69</v>
      </c>
      <c r="D32" s="66">
        <f t="shared" si="3"/>
        <v>2575.46</v>
      </c>
      <c r="E32" s="66">
        <f t="shared" si="2"/>
        <v>2115.77</v>
      </c>
    </row>
    <row r="33" spans="1:5" ht="18">
      <c r="A33" s="64" t="s">
        <v>114</v>
      </c>
      <c r="B33" s="66"/>
      <c r="C33" s="66">
        <v>597</v>
      </c>
      <c r="D33" s="66">
        <f t="shared" si="3"/>
        <v>2115.77</v>
      </c>
      <c r="E33" s="66">
        <f t="shared" si="2"/>
        <v>1518.77</v>
      </c>
    </row>
    <row r="34" spans="1:5" ht="18">
      <c r="A34" s="64" t="s">
        <v>115</v>
      </c>
      <c r="B34" s="66"/>
      <c r="C34" s="66">
        <v>553.22</v>
      </c>
      <c r="D34" s="66">
        <f t="shared" si="3"/>
        <v>1518.77</v>
      </c>
      <c r="E34" s="66">
        <f t="shared" si="2"/>
        <v>965.55</v>
      </c>
    </row>
    <row r="35" spans="1:5" ht="18">
      <c r="A35" s="64" t="s">
        <v>116</v>
      </c>
      <c r="B35" s="66"/>
      <c r="C35" s="66">
        <v>358.19</v>
      </c>
      <c r="D35" s="66">
        <f t="shared" si="3"/>
        <v>965.55</v>
      </c>
      <c r="E35" s="66">
        <f t="shared" si="2"/>
        <v>607.3599999999999</v>
      </c>
    </row>
    <row r="36" spans="1:5" ht="18">
      <c r="A36" s="64" t="s">
        <v>117</v>
      </c>
      <c r="B36" s="66"/>
      <c r="C36" s="66">
        <v>358.19</v>
      </c>
      <c r="D36" s="66">
        <f t="shared" si="3"/>
        <v>607.3599999999999</v>
      </c>
      <c r="E36" s="66">
        <f t="shared" si="2"/>
        <v>249.1699999999999</v>
      </c>
    </row>
    <row r="37" spans="1:5" ht="18">
      <c r="A37" s="64" t="s">
        <v>118</v>
      </c>
      <c r="B37" s="66">
        <v>2424</v>
      </c>
      <c r="C37" s="66">
        <v>484.12</v>
      </c>
      <c r="D37" s="66">
        <f t="shared" si="3"/>
        <v>249.1699999999999</v>
      </c>
      <c r="E37" s="66">
        <f t="shared" si="2"/>
        <v>2189.05</v>
      </c>
    </row>
    <row r="38" spans="1:5" ht="18">
      <c r="A38" s="67" t="s">
        <v>119</v>
      </c>
      <c r="B38" s="66">
        <f>SUM(B26:B37)</f>
        <v>5409</v>
      </c>
      <c r="C38" s="66">
        <f>SUM(C26:C37)</f>
        <v>5214.219999999999</v>
      </c>
      <c r="D38" s="66" t="s">
        <v>120</v>
      </c>
      <c r="E38" s="66" t="s">
        <v>120</v>
      </c>
    </row>
    <row r="41" spans="1:5" ht="18">
      <c r="A41" s="126" t="s">
        <v>101</v>
      </c>
      <c r="B41" s="126"/>
      <c r="C41" s="126"/>
      <c r="D41" s="126"/>
      <c r="E41" s="126"/>
    </row>
    <row r="42" spans="1:5" ht="18">
      <c r="A42" s="126" t="s">
        <v>122</v>
      </c>
      <c r="B42" s="126"/>
      <c r="C42" s="126"/>
      <c r="D42" s="126"/>
      <c r="E42" s="126"/>
    </row>
    <row r="43" ht="18">
      <c r="A43" s="62" t="s">
        <v>103</v>
      </c>
    </row>
    <row r="44" spans="1:5" ht="18">
      <c r="A44" s="63" t="s">
        <v>2</v>
      </c>
      <c r="B44" s="63" t="s">
        <v>8</v>
      </c>
      <c r="C44" s="63" t="s">
        <v>104</v>
      </c>
      <c r="D44" s="63" t="s">
        <v>105</v>
      </c>
      <c r="E44" s="63" t="s">
        <v>106</v>
      </c>
    </row>
    <row r="45" spans="1:5" ht="18">
      <c r="A45" s="64"/>
      <c r="B45" s="65"/>
      <c r="C45" s="65"/>
      <c r="D45" s="65"/>
      <c r="E45" s="65"/>
    </row>
    <row r="46" spans="1:5" ht="18">
      <c r="A46" s="64" t="s">
        <v>107</v>
      </c>
      <c r="B46" s="66"/>
      <c r="C46" s="66"/>
      <c r="D46" s="66">
        <v>0</v>
      </c>
      <c r="E46" s="66">
        <f aca="true" t="shared" si="4" ref="E46:E53">D46+B46-C46</f>
        <v>0</v>
      </c>
    </row>
    <row r="47" spans="1:5" ht="18">
      <c r="A47" s="64" t="s">
        <v>108</v>
      </c>
      <c r="B47" s="66"/>
      <c r="C47" s="66"/>
      <c r="D47" s="66">
        <f aca="true" t="shared" si="5" ref="D47:D53">E46</f>
        <v>0</v>
      </c>
      <c r="E47" s="66">
        <f t="shared" si="4"/>
        <v>0</v>
      </c>
    </row>
    <row r="48" spans="1:5" ht="18">
      <c r="A48" s="64" t="s">
        <v>109</v>
      </c>
      <c r="B48" s="66"/>
      <c r="C48" s="66"/>
      <c r="D48" s="66">
        <f t="shared" si="5"/>
        <v>0</v>
      </c>
      <c r="E48" s="66">
        <f t="shared" si="4"/>
        <v>0</v>
      </c>
    </row>
    <row r="49" spans="1:5" ht="18">
      <c r="A49" s="64" t="s">
        <v>110</v>
      </c>
      <c r="B49" s="66"/>
      <c r="C49" s="66"/>
      <c r="D49" s="66">
        <f t="shared" si="5"/>
        <v>0</v>
      </c>
      <c r="E49" s="66">
        <f t="shared" si="4"/>
        <v>0</v>
      </c>
    </row>
    <row r="50" spans="1:5" ht="18">
      <c r="A50" s="64" t="s">
        <v>111</v>
      </c>
      <c r="B50" s="66"/>
      <c r="C50" s="66"/>
      <c r="D50" s="66">
        <f t="shared" si="5"/>
        <v>0</v>
      </c>
      <c r="E50" s="66">
        <f t="shared" si="4"/>
        <v>0</v>
      </c>
    </row>
    <row r="51" spans="1:5" ht="18">
      <c r="A51" s="64" t="s">
        <v>112</v>
      </c>
      <c r="B51" s="66"/>
      <c r="C51" s="66"/>
      <c r="D51" s="66">
        <f t="shared" si="5"/>
        <v>0</v>
      </c>
      <c r="E51" s="66">
        <f t="shared" si="4"/>
        <v>0</v>
      </c>
    </row>
    <row r="52" spans="1:5" ht="18">
      <c r="A52" s="64" t="s">
        <v>113</v>
      </c>
      <c r="B52" s="66"/>
      <c r="C52" s="66"/>
      <c r="D52" s="66">
        <f t="shared" si="5"/>
        <v>0</v>
      </c>
      <c r="E52" s="66">
        <f t="shared" si="4"/>
        <v>0</v>
      </c>
    </row>
    <row r="53" spans="1:5" ht="18">
      <c r="A53" s="64" t="s">
        <v>114</v>
      </c>
      <c r="B53" s="66"/>
      <c r="C53" s="66"/>
      <c r="D53" s="66">
        <f t="shared" si="5"/>
        <v>0</v>
      </c>
      <c r="E53" s="66">
        <f t="shared" si="4"/>
        <v>0</v>
      </c>
    </row>
    <row r="54" spans="1:5" ht="18">
      <c r="A54" s="64" t="s">
        <v>115</v>
      </c>
      <c r="B54" s="66">
        <v>506</v>
      </c>
      <c r="C54" s="66"/>
      <c r="D54" s="66">
        <v>0</v>
      </c>
      <c r="E54" s="66">
        <v>506</v>
      </c>
    </row>
    <row r="55" spans="1:5" ht="18">
      <c r="A55" s="64" t="s">
        <v>116</v>
      </c>
      <c r="B55" s="66"/>
      <c r="C55" s="66"/>
      <c r="D55" s="66">
        <f>E54</f>
        <v>506</v>
      </c>
      <c r="E55" s="66">
        <f>D55+B55-C55</f>
        <v>506</v>
      </c>
    </row>
    <row r="56" spans="1:5" ht="18">
      <c r="A56" s="64" t="s">
        <v>117</v>
      </c>
      <c r="B56" s="66"/>
      <c r="C56" s="66"/>
      <c r="D56" s="66">
        <f>E55</f>
        <v>506</v>
      </c>
      <c r="E56" s="66">
        <f>D56+B56-C56</f>
        <v>506</v>
      </c>
    </row>
    <row r="57" spans="1:5" ht="18">
      <c r="A57" s="64" t="s">
        <v>118</v>
      </c>
      <c r="B57" s="66"/>
      <c r="C57" s="66"/>
      <c r="D57" s="66">
        <f>E56</f>
        <v>506</v>
      </c>
      <c r="E57" s="66">
        <f>D57+B57-C57</f>
        <v>506</v>
      </c>
    </row>
    <row r="58" spans="1:5" ht="18">
      <c r="A58" s="67" t="s">
        <v>119</v>
      </c>
      <c r="B58" s="66">
        <f>SUM(B46:B57)</f>
        <v>506</v>
      </c>
      <c r="C58" s="66">
        <f>SUM(C46:C57)</f>
        <v>0</v>
      </c>
      <c r="D58" s="66" t="s">
        <v>120</v>
      </c>
      <c r="E58" s="66" t="s">
        <v>120</v>
      </c>
    </row>
    <row r="61" spans="1:5" ht="18">
      <c r="A61" s="126" t="s">
        <v>101</v>
      </c>
      <c r="B61" s="126"/>
      <c r="C61" s="126"/>
      <c r="D61" s="126"/>
      <c r="E61" s="126"/>
    </row>
    <row r="62" spans="1:5" ht="18">
      <c r="A62" s="126" t="s">
        <v>123</v>
      </c>
      <c r="B62" s="126"/>
      <c r="C62" s="126"/>
      <c r="D62" s="126"/>
      <c r="E62" s="126"/>
    </row>
    <row r="63" ht="18">
      <c r="A63" s="62" t="s">
        <v>103</v>
      </c>
    </row>
    <row r="64" spans="1:5" ht="18">
      <c r="A64" s="63" t="s">
        <v>2</v>
      </c>
      <c r="B64" s="63" t="s">
        <v>8</v>
      </c>
      <c r="C64" s="63" t="s">
        <v>104</v>
      </c>
      <c r="D64" s="63" t="s">
        <v>105</v>
      </c>
      <c r="E64" s="63" t="s">
        <v>106</v>
      </c>
    </row>
    <row r="65" spans="1:5" ht="18">
      <c r="A65" s="64"/>
      <c r="B65" s="65"/>
      <c r="C65" s="65"/>
      <c r="D65" s="65"/>
      <c r="E65" s="65"/>
    </row>
    <row r="66" spans="1:5" ht="18">
      <c r="A66" s="64" t="s">
        <v>107</v>
      </c>
      <c r="B66" s="66"/>
      <c r="C66" s="66"/>
      <c r="D66" s="66">
        <v>1194.27</v>
      </c>
      <c r="E66" s="66">
        <f aca="true" t="shared" si="6" ref="E66:E77">D66+B66-C66</f>
        <v>1194.27</v>
      </c>
    </row>
    <row r="67" spans="1:5" ht="18">
      <c r="A67" s="64" t="s">
        <v>108</v>
      </c>
      <c r="B67" s="66"/>
      <c r="C67" s="66"/>
      <c r="D67" s="66">
        <f aca="true" t="shared" si="7" ref="D67:D77">E66</f>
        <v>1194.27</v>
      </c>
      <c r="E67" s="66">
        <f t="shared" si="6"/>
        <v>1194.27</v>
      </c>
    </row>
    <row r="68" spans="1:5" ht="18">
      <c r="A68" s="64" t="s">
        <v>109</v>
      </c>
      <c r="B68" s="66"/>
      <c r="C68" s="66"/>
      <c r="D68" s="66">
        <f t="shared" si="7"/>
        <v>1194.27</v>
      </c>
      <c r="E68" s="66">
        <f t="shared" si="6"/>
        <v>1194.27</v>
      </c>
    </row>
    <row r="69" spans="1:5" ht="18">
      <c r="A69" s="64" t="s">
        <v>110</v>
      </c>
      <c r="B69" s="66"/>
      <c r="C69" s="66"/>
      <c r="D69" s="66">
        <f t="shared" si="7"/>
        <v>1194.27</v>
      </c>
      <c r="E69" s="66">
        <f t="shared" si="6"/>
        <v>1194.27</v>
      </c>
    </row>
    <row r="70" spans="1:5" ht="18">
      <c r="A70" s="64" t="s">
        <v>111</v>
      </c>
      <c r="B70" s="66"/>
      <c r="C70" s="66"/>
      <c r="D70" s="66">
        <f t="shared" si="7"/>
        <v>1194.27</v>
      </c>
      <c r="E70" s="66">
        <f t="shared" si="6"/>
        <v>1194.27</v>
      </c>
    </row>
    <row r="71" spans="1:5" ht="18">
      <c r="A71" s="64" t="s">
        <v>112</v>
      </c>
      <c r="B71" s="66"/>
      <c r="C71" s="66">
        <v>301.3</v>
      </c>
      <c r="D71" s="66">
        <f t="shared" si="7"/>
        <v>1194.27</v>
      </c>
      <c r="E71" s="66">
        <f t="shared" si="6"/>
        <v>892.97</v>
      </c>
    </row>
    <row r="72" spans="1:5" ht="18">
      <c r="A72" s="64" t="s">
        <v>113</v>
      </c>
      <c r="B72" s="66"/>
      <c r="C72" s="66">
        <v>142.62</v>
      </c>
      <c r="D72" s="66">
        <f t="shared" si="7"/>
        <v>892.97</v>
      </c>
      <c r="E72" s="66">
        <f t="shared" si="6"/>
        <v>750.35</v>
      </c>
    </row>
    <row r="73" spans="1:5" ht="18">
      <c r="A73" s="64" t="s">
        <v>114</v>
      </c>
      <c r="B73" s="66"/>
      <c r="C73" s="66"/>
      <c r="D73" s="66">
        <f t="shared" si="7"/>
        <v>750.35</v>
      </c>
      <c r="E73" s="66">
        <f t="shared" si="6"/>
        <v>750.35</v>
      </c>
    </row>
    <row r="74" spans="1:5" ht="18">
      <c r="A74" s="64" t="s">
        <v>115</v>
      </c>
      <c r="B74" s="66"/>
      <c r="C74" s="66"/>
      <c r="D74" s="66">
        <f t="shared" si="7"/>
        <v>750.35</v>
      </c>
      <c r="E74" s="66">
        <f t="shared" si="6"/>
        <v>750.35</v>
      </c>
    </row>
    <row r="75" spans="1:5" ht="18">
      <c r="A75" s="64" t="s">
        <v>116</v>
      </c>
      <c r="B75" s="66"/>
      <c r="C75" s="66"/>
      <c r="D75" s="66">
        <f t="shared" si="7"/>
        <v>750.35</v>
      </c>
      <c r="E75" s="66">
        <f t="shared" si="6"/>
        <v>750.35</v>
      </c>
    </row>
    <row r="76" spans="1:5" ht="18">
      <c r="A76" s="64" t="s">
        <v>117</v>
      </c>
      <c r="B76" s="66"/>
      <c r="C76" s="66"/>
      <c r="D76" s="66">
        <f t="shared" si="7"/>
        <v>750.35</v>
      </c>
      <c r="E76" s="66">
        <f t="shared" si="6"/>
        <v>750.35</v>
      </c>
    </row>
    <row r="77" spans="1:5" ht="18">
      <c r="A77" s="64" t="s">
        <v>118</v>
      </c>
      <c r="B77" s="66"/>
      <c r="C77" s="66"/>
      <c r="D77" s="66">
        <f t="shared" si="7"/>
        <v>750.35</v>
      </c>
      <c r="E77" s="66">
        <f t="shared" si="6"/>
        <v>750.35</v>
      </c>
    </row>
    <row r="78" spans="1:5" ht="18">
      <c r="A78" s="67" t="s">
        <v>119</v>
      </c>
      <c r="B78" s="66">
        <f>SUM(B66:B77)</f>
        <v>0</v>
      </c>
      <c r="C78" s="66">
        <f>SUM(C66:C77)</f>
        <v>443.92</v>
      </c>
      <c r="D78" s="66" t="s">
        <v>120</v>
      </c>
      <c r="E78" s="66" t="s">
        <v>120</v>
      </c>
    </row>
    <row r="81" spans="1:5" ht="18">
      <c r="A81" s="126" t="s">
        <v>101</v>
      </c>
      <c r="B81" s="126"/>
      <c r="C81" s="126"/>
      <c r="D81" s="126"/>
      <c r="E81" s="126"/>
    </row>
    <row r="82" spans="1:5" ht="18">
      <c r="A82" s="126" t="s">
        <v>124</v>
      </c>
      <c r="B82" s="126"/>
      <c r="C82" s="126"/>
      <c r="D82" s="126"/>
      <c r="E82" s="126"/>
    </row>
    <row r="83" ht="18">
      <c r="A83" s="62" t="s">
        <v>103</v>
      </c>
    </row>
    <row r="84" spans="1:5" ht="18">
      <c r="A84" s="63" t="s">
        <v>2</v>
      </c>
      <c r="B84" s="63" t="s">
        <v>8</v>
      </c>
      <c r="C84" s="63" t="s">
        <v>104</v>
      </c>
      <c r="D84" s="63" t="s">
        <v>105</v>
      </c>
      <c r="E84" s="63" t="s">
        <v>106</v>
      </c>
    </row>
    <row r="85" spans="1:5" ht="18">
      <c r="A85" s="64"/>
      <c r="B85" s="65"/>
      <c r="C85" s="65"/>
      <c r="D85" s="65"/>
      <c r="E85" s="65"/>
    </row>
    <row r="86" spans="1:5" ht="18">
      <c r="A86" s="64" t="s">
        <v>107</v>
      </c>
      <c r="B86" s="66"/>
      <c r="C86" s="66"/>
      <c r="D86" s="66">
        <v>0</v>
      </c>
      <c r="E86" s="66">
        <f aca="true" t="shared" si="8" ref="E86:E93">D86+B86-C86</f>
        <v>0</v>
      </c>
    </row>
    <row r="87" spans="1:5" ht="18">
      <c r="A87" s="64" t="s">
        <v>108</v>
      </c>
      <c r="B87" s="66"/>
      <c r="C87" s="66"/>
      <c r="D87" s="66">
        <f aca="true" t="shared" si="9" ref="D87:D93">E86</f>
        <v>0</v>
      </c>
      <c r="E87" s="66">
        <f t="shared" si="8"/>
        <v>0</v>
      </c>
    </row>
    <row r="88" spans="1:5" ht="18">
      <c r="A88" s="64" t="s">
        <v>109</v>
      </c>
      <c r="B88" s="66"/>
      <c r="C88" s="66"/>
      <c r="D88" s="66">
        <f t="shared" si="9"/>
        <v>0</v>
      </c>
      <c r="E88" s="66">
        <f t="shared" si="8"/>
        <v>0</v>
      </c>
    </row>
    <row r="89" spans="1:5" ht="18">
      <c r="A89" s="64" t="s">
        <v>110</v>
      </c>
      <c r="B89" s="66"/>
      <c r="C89" s="66"/>
      <c r="D89" s="66">
        <f t="shared" si="9"/>
        <v>0</v>
      </c>
      <c r="E89" s="66">
        <f t="shared" si="8"/>
        <v>0</v>
      </c>
    </row>
    <row r="90" spans="1:5" ht="18">
      <c r="A90" s="64" t="s">
        <v>111</v>
      </c>
      <c r="B90" s="66"/>
      <c r="C90" s="66"/>
      <c r="D90" s="66">
        <f t="shared" si="9"/>
        <v>0</v>
      </c>
      <c r="E90" s="66">
        <f t="shared" si="8"/>
        <v>0</v>
      </c>
    </row>
    <row r="91" spans="1:5" ht="18">
      <c r="A91" s="64" t="s">
        <v>112</v>
      </c>
      <c r="B91" s="66"/>
      <c r="C91" s="66"/>
      <c r="D91" s="66">
        <f t="shared" si="9"/>
        <v>0</v>
      </c>
      <c r="E91" s="66">
        <f t="shared" si="8"/>
        <v>0</v>
      </c>
    </row>
    <row r="92" spans="1:5" ht="18">
      <c r="A92" s="64" t="s">
        <v>113</v>
      </c>
      <c r="B92" s="66"/>
      <c r="C92" s="66"/>
      <c r="D92" s="66">
        <f t="shared" si="9"/>
        <v>0</v>
      </c>
      <c r="E92" s="66">
        <f t="shared" si="8"/>
        <v>0</v>
      </c>
    </row>
    <row r="93" spans="1:5" ht="18">
      <c r="A93" s="64" t="s">
        <v>114</v>
      </c>
      <c r="B93" s="66"/>
      <c r="C93" s="66"/>
      <c r="D93" s="66">
        <f t="shared" si="9"/>
        <v>0</v>
      </c>
      <c r="E93" s="66">
        <f t="shared" si="8"/>
        <v>0</v>
      </c>
    </row>
    <row r="94" spans="1:5" ht="18">
      <c r="A94" s="64" t="s">
        <v>115</v>
      </c>
      <c r="B94" s="66">
        <v>512</v>
      </c>
      <c r="C94" s="66"/>
      <c r="D94" s="66">
        <v>512</v>
      </c>
      <c r="E94" s="66">
        <v>512</v>
      </c>
    </row>
    <row r="95" spans="1:5" ht="18">
      <c r="A95" s="64" t="s">
        <v>116</v>
      </c>
      <c r="B95" s="66"/>
      <c r="C95" s="66"/>
      <c r="D95" s="66">
        <f>E94</f>
        <v>512</v>
      </c>
      <c r="E95" s="66">
        <f>D95+B95-C95</f>
        <v>512</v>
      </c>
    </row>
    <row r="96" spans="1:5" ht="18">
      <c r="A96" s="64" t="s">
        <v>117</v>
      </c>
      <c r="B96" s="66"/>
      <c r="C96" s="66"/>
      <c r="D96" s="66">
        <f>E95</f>
        <v>512</v>
      </c>
      <c r="E96" s="66">
        <f>D96+B96-C96</f>
        <v>512</v>
      </c>
    </row>
    <row r="97" spans="1:5" ht="18">
      <c r="A97" s="64" t="s">
        <v>118</v>
      </c>
      <c r="B97" s="66"/>
      <c r="C97" s="66"/>
      <c r="D97" s="66">
        <f>E96</f>
        <v>512</v>
      </c>
      <c r="E97" s="66">
        <f>D97+B97-C97</f>
        <v>512</v>
      </c>
    </row>
    <row r="98" spans="1:5" ht="18">
      <c r="A98" s="67" t="s">
        <v>119</v>
      </c>
      <c r="B98" s="66">
        <f>SUM(B86:B97)</f>
        <v>512</v>
      </c>
      <c r="C98" s="66">
        <f>SUM(C86:C97)</f>
        <v>0</v>
      </c>
      <c r="D98" s="66" t="s">
        <v>120</v>
      </c>
      <c r="E98" s="66" t="s">
        <v>120</v>
      </c>
    </row>
    <row r="101" spans="1:5" ht="18">
      <c r="A101" s="126" t="s">
        <v>101</v>
      </c>
      <c r="B101" s="126"/>
      <c r="C101" s="126"/>
      <c r="D101" s="126"/>
      <c r="E101" s="126"/>
    </row>
    <row r="102" spans="1:5" ht="18">
      <c r="A102" s="126" t="s">
        <v>125</v>
      </c>
      <c r="B102" s="126"/>
      <c r="C102" s="126"/>
      <c r="D102" s="126"/>
      <c r="E102" s="126"/>
    </row>
    <row r="103" ht="18">
      <c r="A103" s="62" t="s">
        <v>103</v>
      </c>
    </row>
    <row r="104" spans="1:5" ht="18">
      <c r="A104" s="63" t="s">
        <v>2</v>
      </c>
      <c r="B104" s="63" t="s">
        <v>8</v>
      </c>
      <c r="C104" s="63" t="s">
        <v>104</v>
      </c>
      <c r="D104" s="63" t="s">
        <v>105</v>
      </c>
      <c r="E104" s="63" t="s">
        <v>106</v>
      </c>
    </row>
    <row r="105" spans="1:5" ht="18">
      <c r="A105" s="64"/>
      <c r="B105" s="65"/>
      <c r="C105" s="65"/>
      <c r="D105" s="65"/>
      <c r="E105" s="65"/>
    </row>
    <row r="106" spans="1:5" ht="18">
      <c r="A106" s="64" t="s">
        <v>107</v>
      </c>
      <c r="B106" s="66"/>
      <c r="C106" s="66"/>
      <c r="D106" s="66">
        <v>851.15</v>
      </c>
      <c r="E106" s="66">
        <f aca="true" t="shared" si="10" ref="E106:E117">D106+B106-C106</f>
        <v>851.15</v>
      </c>
    </row>
    <row r="107" spans="1:5" ht="18">
      <c r="A107" s="64" t="s">
        <v>108</v>
      </c>
      <c r="B107" s="66"/>
      <c r="C107" s="66"/>
      <c r="D107" s="66">
        <f aca="true" t="shared" si="11" ref="D107:D117">E106</f>
        <v>851.15</v>
      </c>
      <c r="E107" s="66">
        <f t="shared" si="10"/>
        <v>851.15</v>
      </c>
    </row>
    <row r="108" spans="1:5" ht="18">
      <c r="A108" s="64" t="s">
        <v>109</v>
      </c>
      <c r="B108" s="66"/>
      <c r="C108" s="66"/>
      <c r="D108" s="66">
        <f t="shared" si="11"/>
        <v>851.15</v>
      </c>
      <c r="E108" s="66">
        <f t="shared" si="10"/>
        <v>851.15</v>
      </c>
    </row>
    <row r="109" spans="1:5" ht="18">
      <c r="A109" s="64" t="s">
        <v>110</v>
      </c>
      <c r="B109" s="66"/>
      <c r="C109" s="66"/>
      <c r="D109" s="66">
        <f t="shared" si="11"/>
        <v>851.15</v>
      </c>
      <c r="E109" s="66">
        <f t="shared" si="10"/>
        <v>851.15</v>
      </c>
    </row>
    <row r="110" spans="1:5" ht="18">
      <c r="A110" s="64" t="s">
        <v>111</v>
      </c>
      <c r="B110" s="66"/>
      <c r="C110" s="66"/>
      <c r="D110" s="66">
        <f t="shared" si="11"/>
        <v>851.15</v>
      </c>
      <c r="E110" s="66">
        <f t="shared" si="10"/>
        <v>851.15</v>
      </c>
    </row>
    <row r="111" spans="1:5" ht="18">
      <c r="A111" s="64" t="s">
        <v>112</v>
      </c>
      <c r="B111" s="66"/>
      <c r="C111" s="66">
        <v>139.15</v>
      </c>
      <c r="D111" s="66">
        <f t="shared" si="11"/>
        <v>851.15</v>
      </c>
      <c r="E111" s="66">
        <f t="shared" si="10"/>
        <v>712</v>
      </c>
    </row>
    <row r="112" spans="1:5" ht="18">
      <c r="A112" s="64" t="s">
        <v>113</v>
      </c>
      <c r="B112" s="66"/>
      <c r="C112" s="66">
        <v>103.47</v>
      </c>
      <c r="D112" s="66">
        <f t="shared" si="11"/>
        <v>712</v>
      </c>
      <c r="E112" s="66">
        <f t="shared" si="10"/>
        <v>608.53</v>
      </c>
    </row>
    <row r="113" spans="1:5" ht="18">
      <c r="A113" s="64" t="s">
        <v>114</v>
      </c>
      <c r="B113" s="66"/>
      <c r="C113" s="66"/>
      <c r="D113" s="66">
        <f t="shared" si="11"/>
        <v>608.53</v>
      </c>
      <c r="E113" s="66">
        <f t="shared" si="10"/>
        <v>608.53</v>
      </c>
    </row>
    <row r="114" spans="1:5" ht="18">
      <c r="A114" s="64" t="s">
        <v>115</v>
      </c>
      <c r="B114" s="66"/>
      <c r="C114" s="66"/>
      <c r="D114" s="66">
        <f t="shared" si="11"/>
        <v>608.53</v>
      </c>
      <c r="E114" s="66">
        <f t="shared" si="10"/>
        <v>608.53</v>
      </c>
    </row>
    <row r="115" spans="1:5" ht="18">
      <c r="A115" s="64" t="s">
        <v>116</v>
      </c>
      <c r="B115" s="66"/>
      <c r="C115" s="66"/>
      <c r="D115" s="66">
        <f t="shared" si="11"/>
        <v>608.53</v>
      </c>
      <c r="E115" s="66">
        <f t="shared" si="10"/>
        <v>608.53</v>
      </c>
    </row>
    <row r="116" spans="1:5" ht="18">
      <c r="A116" s="64" t="s">
        <v>117</v>
      </c>
      <c r="B116" s="66"/>
      <c r="C116" s="66"/>
      <c r="D116" s="66">
        <f t="shared" si="11"/>
        <v>608.53</v>
      </c>
      <c r="E116" s="66">
        <f t="shared" si="10"/>
        <v>608.53</v>
      </c>
    </row>
    <row r="117" spans="1:5" ht="18">
      <c r="A117" s="64" t="s">
        <v>118</v>
      </c>
      <c r="B117" s="66"/>
      <c r="C117" s="66"/>
      <c r="D117" s="66">
        <f t="shared" si="11"/>
        <v>608.53</v>
      </c>
      <c r="E117" s="66">
        <f t="shared" si="10"/>
        <v>608.53</v>
      </c>
    </row>
    <row r="118" spans="1:5" ht="18">
      <c r="A118" s="67" t="s">
        <v>119</v>
      </c>
      <c r="B118" s="66">
        <f>SUM(B106:B117)</f>
        <v>0</v>
      </c>
      <c r="C118" s="66">
        <f>SUM(C106:C117)</f>
        <v>242.62</v>
      </c>
      <c r="D118" s="66" t="s">
        <v>120</v>
      </c>
      <c r="E118" s="66" t="s">
        <v>120</v>
      </c>
    </row>
  </sheetData>
  <sheetProtection/>
  <mergeCells count="12">
    <mergeCell ref="A61:E61"/>
    <mergeCell ref="A62:E62"/>
    <mergeCell ref="A81:E81"/>
    <mergeCell ref="A82:E82"/>
    <mergeCell ref="A101:E101"/>
    <mergeCell ref="A102:E102"/>
    <mergeCell ref="A1:E1"/>
    <mergeCell ref="A2:E2"/>
    <mergeCell ref="A21:E21"/>
    <mergeCell ref="A22:E22"/>
    <mergeCell ref="A41:E41"/>
    <mergeCell ref="A42:E42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50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robson.ribeiro</cp:lastModifiedBy>
  <cp:lastPrinted>2016-06-30T17:24:45Z</cp:lastPrinted>
  <dcterms:created xsi:type="dcterms:W3CDTF">2009-05-18T15:26:36Z</dcterms:created>
  <dcterms:modified xsi:type="dcterms:W3CDTF">2016-08-02T15:32:14Z</dcterms:modified>
  <cp:category/>
  <cp:version/>
  <cp:contentType/>
  <cp:contentStatus/>
</cp:coreProperties>
</file>