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17400" windowHeight="9525"/>
  </bookViews>
  <sheets>
    <sheet name="CONS GERAL" sheetId="1" r:id="rId1"/>
  </sheets>
  <externalReferences>
    <externalReference r:id="rId2"/>
    <externalReference r:id="rId3"/>
  </externalReferences>
  <definedNames>
    <definedName name="alcione">#REF!</definedName>
    <definedName name="Z_A2CF5134_DD1E_413C_ADB5_74AB87454E1D_.wvu.Rows" localSheetId="0" hidden="1">'CONS GERAL'!$35:$35</definedName>
    <definedName name="Z_E7620AC4_BE1C_4898_B2DD_41A185D08E62_.wvu.Cols" localSheetId="0" hidden="1">'CONS GERAL'!#REF!</definedName>
    <definedName name="Z_E7620AC4_BE1C_4898_B2DD_41A185D08E62_.wvu.PrintArea" localSheetId="0" hidden="1">'CONS GERAL'!$A$1:$B$51</definedName>
  </definedNames>
  <calcPr calcId="125725"/>
</workbook>
</file>

<file path=xl/calcChain.xml><?xml version="1.0" encoding="utf-8"?>
<calcChain xmlns="http://schemas.openxmlformats.org/spreadsheetml/2006/main">
  <c r="B50" i="1"/>
  <c r="B49"/>
  <c r="B48"/>
  <c r="B47"/>
  <c r="B46"/>
  <c r="B45"/>
  <c r="B44"/>
  <c r="B43"/>
  <c r="B42"/>
  <c r="B41"/>
  <c r="B40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A4"/>
  <c r="B38" l="1"/>
  <c r="B51"/>
  <c r="B52" l="1"/>
</calcChain>
</file>

<file path=xl/sharedStrings.xml><?xml version="1.0" encoding="utf-8"?>
<sst xmlns="http://schemas.openxmlformats.org/spreadsheetml/2006/main" count="50" uniqueCount="49">
  <si>
    <t>GOVERNO DO ESTADO DE RONDÔNIA</t>
  </si>
  <si>
    <t>SUPERINTENDÊNCIA ESTADUAL DE ADMINISTRAÇÃO E RECURSOS HUMANOS - SEARH</t>
  </si>
  <si>
    <t>DEMONSTRATIVO DA EVOLUÇÃO DA FOPAG DO EXERCÍCIO DE 2.014</t>
  </si>
  <si>
    <t>ÓRGÃO</t>
  </si>
  <si>
    <t>TOTAL</t>
  </si>
  <si>
    <t>P.G.E</t>
  </si>
  <si>
    <t>C.G.E</t>
  </si>
  <si>
    <t>SUPEL</t>
  </si>
  <si>
    <t>SUGESPE</t>
  </si>
  <si>
    <t>SEPLAN</t>
  </si>
  <si>
    <t>SEFIN</t>
  </si>
  <si>
    <t>SESDEC</t>
  </si>
  <si>
    <t>P.CIVIL</t>
  </si>
  <si>
    <t>PM - P. CIVIL</t>
  </si>
  <si>
    <t>BM - P. CIVIL</t>
  </si>
  <si>
    <t xml:space="preserve">PM </t>
  </si>
  <si>
    <t>BM</t>
  </si>
  <si>
    <t>SEDUC</t>
  </si>
  <si>
    <t>INDIGENA</t>
  </si>
  <si>
    <t>FUNDEB</t>
  </si>
  <si>
    <t>SESAU</t>
  </si>
  <si>
    <t>HPSJP-II</t>
  </si>
  <si>
    <t>H. BASE</t>
  </si>
  <si>
    <t>CEMETRON</t>
  </si>
  <si>
    <t>C. E DAMIÃO</t>
  </si>
  <si>
    <t>SEDAM</t>
  </si>
  <si>
    <t>SEAGRI</t>
  </si>
  <si>
    <t>SETUR</t>
  </si>
  <si>
    <t>SECEL</t>
  </si>
  <si>
    <t>SEJUS</t>
  </si>
  <si>
    <t>PM VOLUNT</t>
  </si>
  <si>
    <t>SEARH</t>
  </si>
  <si>
    <t>SEAS</t>
  </si>
  <si>
    <t>SEPAZ</t>
  </si>
  <si>
    <t>SEAE</t>
  </si>
  <si>
    <t>SUB TOTAL</t>
  </si>
  <si>
    <t>ADMINISTRAÇÃO INDIRETA</t>
  </si>
  <si>
    <t>DER</t>
  </si>
  <si>
    <t>IDARON</t>
  </si>
  <si>
    <t>IPEM</t>
  </si>
  <si>
    <t>FHEMERON</t>
  </si>
  <si>
    <t>DEOSP</t>
  </si>
  <si>
    <t>CETAS</t>
  </si>
  <si>
    <t>AGEVISA</t>
  </si>
  <si>
    <t>FUND. RO</t>
  </si>
  <si>
    <t>DETRAN</t>
  </si>
  <si>
    <t>IPERON</t>
  </si>
  <si>
    <t>INAT-PENS</t>
  </si>
  <si>
    <t>SUB-TOTAL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</si>
</sst>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2"/>
      <name val="Arial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4" fillId="0" borderId="0"/>
    <xf numFmtId="43" fontId="9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14" fontId="1" fillId="0" borderId="0" xfId="0" applyNumberFormat="1" applyFont="1" applyAlignment="1">
      <alignment horizontal="centerContinuous"/>
    </xf>
    <xf numFmtId="14" fontId="1" fillId="2" borderId="1" xfId="0" applyNumberFormat="1" applyFont="1" applyFill="1" applyBorder="1" applyAlignment="1">
      <alignment horizontal="center"/>
    </xf>
    <xf numFmtId="0" fontId="5" fillId="0" borderId="3" xfId="2" applyFont="1" applyBorder="1" applyAlignment="1">
      <alignment horizontal="left"/>
    </xf>
    <xf numFmtId="43" fontId="2" fillId="0" borderId="4" xfId="0" applyNumberFormat="1" applyFont="1" applyFill="1" applyBorder="1"/>
    <xf numFmtId="43" fontId="5" fillId="0" borderId="4" xfId="0" applyNumberFormat="1" applyFont="1" applyFill="1" applyBorder="1"/>
    <xf numFmtId="43" fontId="2" fillId="0" borderId="0" xfId="0" applyNumberFormat="1" applyFont="1"/>
    <xf numFmtId="0" fontId="0" fillId="0" borderId="3" xfId="2" applyFont="1" applyBorder="1" applyAlignment="1">
      <alignment horizontal="left"/>
    </xf>
    <xf numFmtId="164" fontId="2" fillId="0" borderId="0" xfId="0" applyNumberFormat="1" applyFont="1"/>
    <xf numFmtId="0" fontId="5" fillId="0" borderId="5" xfId="2" applyFont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43" fontId="6" fillId="0" borderId="0" xfId="0" applyNumberFormat="1" applyFont="1" applyFill="1" applyBorder="1"/>
    <xf numFmtId="164" fontId="2" fillId="0" borderId="0" xfId="0" applyNumberFormat="1" applyFont="1" applyFill="1"/>
    <xf numFmtId="43" fontId="2" fillId="0" borderId="0" xfId="0" applyNumberFormat="1" applyFont="1" applyFill="1"/>
    <xf numFmtId="0" fontId="2" fillId="0" borderId="0" xfId="0" applyFont="1" applyFill="1"/>
    <xf numFmtId="0" fontId="7" fillId="3" borderId="7" xfId="0" applyFont="1" applyFill="1" applyBorder="1" applyAlignment="1">
      <alignment horizontal="centerContinuous"/>
    </xf>
    <xf numFmtId="164" fontId="8" fillId="3" borderId="0" xfId="0" applyNumberFormat="1" applyFont="1" applyFill="1" applyBorder="1" applyAlignment="1">
      <alignment horizontal="centerContinuous"/>
    </xf>
    <xf numFmtId="0" fontId="5" fillId="0" borderId="3" xfId="0" applyFont="1" applyBorder="1"/>
    <xf numFmtId="43" fontId="5" fillId="4" borderId="8" xfId="0" applyNumberFormat="1" applyFont="1" applyFill="1" applyBorder="1"/>
    <xf numFmtId="43" fontId="5" fillId="0" borderId="8" xfId="1" applyNumberFormat="1" applyFont="1" applyBorder="1"/>
    <xf numFmtId="0" fontId="5" fillId="0" borderId="5" xfId="0" applyFont="1" applyBorder="1"/>
    <xf numFmtId="43" fontId="5" fillId="0" borderId="9" xfId="1" applyNumberFormat="1" applyFont="1" applyBorder="1"/>
    <xf numFmtId="0" fontId="6" fillId="2" borderId="10" xfId="0" applyFont="1" applyFill="1" applyBorder="1"/>
    <xf numFmtId="43" fontId="6" fillId="2" borderId="10" xfId="0" applyNumberFormat="1" applyFont="1" applyFill="1" applyBorder="1"/>
    <xf numFmtId="0" fontId="10" fillId="2" borderId="10" xfId="0" applyFont="1" applyFill="1" applyBorder="1"/>
    <xf numFmtId="43" fontId="10" fillId="2" borderId="10" xfId="0" applyNumberFormat="1" applyFont="1" applyFill="1" applyBorder="1"/>
    <xf numFmtId="17" fontId="1" fillId="2" borderId="1" xfId="0" applyNumberFormat="1" applyFont="1" applyFill="1" applyBorder="1" applyAlignment="1">
      <alignment horizontal="centerContinuous"/>
    </xf>
    <xf numFmtId="0" fontId="3" fillId="3" borderId="2" xfId="0" applyFont="1" applyFill="1" applyBorder="1" applyAlignment="1"/>
    <xf numFmtId="0" fontId="3" fillId="3" borderId="0" xfId="0" applyFont="1" applyFill="1" applyBorder="1" applyAlignment="1"/>
  </cellXfs>
  <cellStyles count="4">
    <cellStyle name="Normal" xfId="0" builtinId="0"/>
    <cellStyle name="Normal_ADM DIRETA DEZ" xfId="2"/>
    <cellStyle name="Separador de milhares" xfId="1" builtinId="3"/>
    <cellStyle name="Separador de milhare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PAG%20MAI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PAG%20ABRIL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 DIRETA"/>
      <sheetName val="ENCARGOS "/>
      <sheetName val="LIQUIDOS"/>
      <sheetName val="PENSÃO E CONSIG "/>
      <sheetName val="INSS"/>
      <sheetName val="IPERON"/>
      <sheetName val="ADM INDIRETA"/>
      <sheetName val="INATIVO PENSIONISTAS"/>
      <sheetName val="IND FR 4O"/>
      <sheetName val="Plan2"/>
      <sheetName val="CONT SIND ANUAL"/>
      <sheetName val="OUTRAS PREV"/>
      <sheetName val="COMPXSAUDE"/>
      <sheetName val="SEJUS"/>
      <sheetName val="SESDEC"/>
      <sheetName val="VOLUNTARIOS"/>
      <sheetName val="Plan3"/>
      <sheetName val="Plan1"/>
    </sheetNames>
    <sheetDataSet>
      <sheetData sheetId="0">
        <row r="6">
          <cell r="N6">
            <v>1825390.14</v>
          </cell>
          <cell r="AC6">
            <v>2046662.9</v>
          </cell>
        </row>
        <row r="8">
          <cell r="AC8">
            <v>523261.71</v>
          </cell>
        </row>
        <row r="10">
          <cell r="AC10">
            <v>364112.16000000003</v>
          </cell>
        </row>
        <row r="12">
          <cell r="AC12">
            <v>2883839.58</v>
          </cell>
        </row>
        <row r="14">
          <cell r="AC14">
            <v>947244.3</v>
          </cell>
        </row>
        <row r="16">
          <cell r="AC16">
            <v>10261498.259999998</v>
          </cell>
        </row>
        <row r="18">
          <cell r="AC18">
            <v>2105863.3200000003</v>
          </cell>
        </row>
        <row r="20">
          <cell r="AC20">
            <v>17472795.189999998</v>
          </cell>
        </row>
        <row r="22">
          <cell r="AC22">
            <v>146774.59</v>
          </cell>
        </row>
        <row r="24">
          <cell r="AC24">
            <v>100976.19</v>
          </cell>
        </row>
        <row r="30">
          <cell r="AC30">
            <v>3169340.7899999996</v>
          </cell>
        </row>
        <row r="34">
          <cell r="AC34">
            <v>11246348.479999999</v>
          </cell>
        </row>
        <row r="35">
          <cell r="AC35">
            <v>882664.9</v>
          </cell>
        </row>
        <row r="36">
          <cell r="AC36">
            <v>45632750.210000001</v>
          </cell>
        </row>
        <row r="38">
          <cell r="AC38">
            <v>17574427.779999997</v>
          </cell>
        </row>
        <row r="39">
          <cell r="AC39">
            <v>3436197.82</v>
          </cell>
        </row>
        <row r="40">
          <cell r="AC40">
            <v>8031837.6800000006</v>
          </cell>
        </row>
        <row r="41">
          <cell r="AC41">
            <v>1483513.4200000002</v>
          </cell>
        </row>
        <row r="42">
          <cell r="AC42">
            <v>1204378.2000000002</v>
          </cell>
        </row>
        <row r="44">
          <cell r="AC44">
            <v>1762895.01</v>
          </cell>
        </row>
        <row r="46">
          <cell r="AC46">
            <v>1096420.9899999998</v>
          </cell>
        </row>
        <row r="47">
          <cell r="AC47">
            <v>78029.899999999994</v>
          </cell>
        </row>
        <row r="49">
          <cell r="AC49">
            <v>183863.36</v>
          </cell>
        </row>
        <row r="51">
          <cell r="AC51">
            <v>11226968.74</v>
          </cell>
        </row>
        <row r="52">
          <cell r="AC52">
            <v>226685.06</v>
          </cell>
        </row>
        <row r="54">
          <cell r="AC54">
            <v>2097742.4599999995</v>
          </cell>
        </row>
        <row r="56">
          <cell r="AC56">
            <v>573062.35000000009</v>
          </cell>
        </row>
        <row r="62">
          <cell r="AC62">
            <v>183373.29</v>
          </cell>
        </row>
        <row r="64">
          <cell r="AC64">
            <v>408670.70999999996</v>
          </cell>
        </row>
      </sheetData>
      <sheetData sheetId="1"/>
      <sheetData sheetId="2">
        <row r="34">
          <cell r="F34">
            <v>0</v>
          </cell>
        </row>
      </sheetData>
      <sheetData sheetId="3"/>
      <sheetData sheetId="4"/>
      <sheetData sheetId="5"/>
      <sheetData sheetId="6">
        <row r="10">
          <cell r="B10">
            <v>2.93</v>
          </cell>
          <cell r="J10">
            <v>5591908.3300000001</v>
          </cell>
        </row>
        <row r="11">
          <cell r="J11">
            <v>3824956.32</v>
          </cell>
        </row>
        <row r="12">
          <cell r="J12">
            <v>92138.82</v>
          </cell>
        </row>
        <row r="13">
          <cell r="J13">
            <v>1842730.1700000002</v>
          </cell>
        </row>
        <row r="14">
          <cell r="J14">
            <v>678623.3600000001</v>
          </cell>
        </row>
        <row r="15">
          <cell r="J15">
            <v>95557.770000000019</v>
          </cell>
        </row>
        <row r="16">
          <cell r="J16">
            <v>916979.41</v>
          </cell>
        </row>
        <row r="17">
          <cell r="J17">
            <v>98282.97</v>
          </cell>
        </row>
      </sheetData>
      <sheetData sheetId="7">
        <row r="18">
          <cell r="D18">
            <v>20733562.140000001</v>
          </cell>
        </row>
      </sheetData>
      <sheetData sheetId="8">
        <row r="10">
          <cell r="I10">
            <v>5627950.6200000001</v>
          </cell>
        </row>
        <row r="11">
          <cell r="I11">
            <v>803563.78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M DIRETA"/>
      <sheetName val="ENCARGOS "/>
      <sheetName val="LIQUIDOS"/>
      <sheetName val="PENSÃO E CONSIG "/>
      <sheetName val="INSS"/>
      <sheetName val="IPERON"/>
      <sheetName val="ADM INDIRETA"/>
      <sheetName val="INATIVO PENSIONISTAS"/>
      <sheetName val="IND FR 4O"/>
      <sheetName val="Plan2"/>
      <sheetName val="CONT SIND ANUAL"/>
      <sheetName val="OUTRAS PREV"/>
      <sheetName val="COMPXSAUDE"/>
      <sheetName val="SEJUS"/>
      <sheetName val="SESDEC"/>
      <sheetName val="VOLUNTARIOS"/>
      <sheetName val="Plan3"/>
      <sheetName val="Plan1"/>
    </sheetNames>
    <sheetDataSet>
      <sheetData sheetId="0">
        <row r="6">
          <cell r="N6">
            <v>1825390.14</v>
          </cell>
        </row>
      </sheetData>
      <sheetData sheetId="1"/>
      <sheetData sheetId="2">
        <row r="6">
          <cell r="B6">
            <v>244</v>
          </cell>
        </row>
        <row r="16">
          <cell r="F16">
            <v>23669385.890000001</v>
          </cell>
        </row>
      </sheetData>
      <sheetData sheetId="3"/>
      <sheetData sheetId="4"/>
      <sheetData sheetId="5"/>
      <sheetData sheetId="6">
        <row r="10">
          <cell r="C10">
            <v>4252294.9399999995</v>
          </cell>
        </row>
      </sheetData>
      <sheetData sheetId="7">
        <row r="18">
          <cell r="D18">
            <v>20625324.189999998</v>
          </cell>
        </row>
      </sheetData>
      <sheetData sheetId="8">
        <row r="10">
          <cell r="I10">
            <v>5048004.25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52"/>
  <sheetViews>
    <sheetView tabSelected="1" topLeftCell="A34" zoomScale="75" zoomScaleNormal="75" workbookViewId="0">
      <selection activeCell="C73" sqref="C73"/>
    </sheetView>
  </sheetViews>
  <sheetFormatPr defaultColWidth="11.5546875" defaultRowHeight="14.25"/>
  <cols>
    <col min="1" max="1" width="12.77734375" style="3" customWidth="1"/>
    <col min="2" max="2" width="20.77734375" style="3" customWidth="1"/>
    <col min="3" max="3" width="11.5546875" style="3" customWidth="1"/>
    <col min="4" max="4" width="12.44140625" style="3" customWidth="1"/>
    <col min="5" max="16384" width="11.5546875" style="3"/>
  </cols>
  <sheetData>
    <row r="1" spans="1:4" ht="15">
      <c r="A1" s="1" t="s">
        <v>0</v>
      </c>
      <c r="B1" s="2"/>
    </row>
    <row r="2" spans="1:4" ht="15">
      <c r="A2" s="1" t="s">
        <v>1</v>
      </c>
      <c r="B2" s="2"/>
    </row>
    <row r="3" spans="1:4" ht="15">
      <c r="A3" s="1" t="s">
        <v>2</v>
      </c>
      <c r="B3" s="2"/>
    </row>
    <row r="4" spans="1:4" ht="15.75" thickBot="1">
      <c r="A4" s="4">
        <f ca="1">TODAY()</f>
        <v>41779</v>
      </c>
      <c r="B4" s="2"/>
    </row>
    <row r="5" spans="1:4" ht="16.5" thickTop="1" thickBot="1">
      <c r="A5" s="5" t="s">
        <v>3</v>
      </c>
      <c r="B5" s="30">
        <v>41760</v>
      </c>
    </row>
    <row r="6" spans="1:4" ht="15.75" thickTop="1">
      <c r="A6" s="31"/>
      <c r="B6" s="32"/>
    </row>
    <row r="7" spans="1:4">
      <c r="A7" s="6" t="s">
        <v>5</v>
      </c>
      <c r="B7" s="7">
        <f>'[1]ADM DIRETA'!$AC$6</f>
        <v>2046662.9</v>
      </c>
      <c r="D7" s="9"/>
    </row>
    <row r="8" spans="1:4">
      <c r="A8" s="6" t="s">
        <v>6</v>
      </c>
      <c r="B8" s="7">
        <f>'[1]ADM DIRETA'!$AC$8</f>
        <v>523261.71</v>
      </c>
      <c r="D8" s="9"/>
    </row>
    <row r="9" spans="1:4">
      <c r="A9" s="6" t="s">
        <v>7</v>
      </c>
      <c r="B9" s="7">
        <f>'[1]ADM DIRETA'!$AC$10</f>
        <v>364112.16000000003</v>
      </c>
      <c r="D9" s="9"/>
    </row>
    <row r="10" spans="1:4" ht="15">
      <c r="A10" s="10" t="s">
        <v>8</v>
      </c>
      <c r="B10" s="7">
        <f>'[1]ADM DIRETA'!$AC$12</f>
        <v>2883839.58</v>
      </c>
      <c r="C10" s="11"/>
      <c r="D10" s="9"/>
    </row>
    <row r="11" spans="1:4">
      <c r="A11" s="6" t="s">
        <v>9</v>
      </c>
      <c r="B11" s="7">
        <f>'[1]ADM DIRETA'!$AC$14</f>
        <v>947244.3</v>
      </c>
      <c r="C11" s="11"/>
      <c r="D11" s="9"/>
    </row>
    <row r="12" spans="1:4">
      <c r="A12" s="6" t="s">
        <v>10</v>
      </c>
      <c r="B12" s="7">
        <f>'[1]ADM DIRETA'!$AC$16</f>
        <v>10261498.259999998</v>
      </c>
      <c r="D12" s="9"/>
    </row>
    <row r="13" spans="1:4">
      <c r="A13" s="6" t="s">
        <v>11</v>
      </c>
      <c r="B13" s="7">
        <f>'[1]ADM DIRETA'!$AC$18</f>
        <v>2105863.3200000003</v>
      </c>
      <c r="D13" s="9"/>
    </row>
    <row r="14" spans="1:4">
      <c r="A14" s="6" t="s">
        <v>12</v>
      </c>
      <c r="B14" s="7">
        <f>'[1]ADM DIRETA'!$AC$20</f>
        <v>17472795.189999998</v>
      </c>
      <c r="D14" s="9"/>
    </row>
    <row r="15" spans="1:4">
      <c r="A15" s="6" t="s">
        <v>13</v>
      </c>
      <c r="B15" s="7">
        <f>'[1]ADM DIRETA'!$AC$22</f>
        <v>146774.59</v>
      </c>
      <c r="D15" s="9"/>
    </row>
    <row r="16" spans="1:4">
      <c r="A16" s="6" t="s">
        <v>14</v>
      </c>
      <c r="B16" s="7">
        <f>'[1]ADM DIRETA'!$AC$24</f>
        <v>100976.19</v>
      </c>
      <c r="D16" s="9"/>
    </row>
    <row r="17" spans="1:4">
      <c r="A17" s="6" t="s">
        <v>15</v>
      </c>
      <c r="B17" s="8">
        <f>[2]LIQUIDOS!$F$16</f>
        <v>23669385.890000001</v>
      </c>
      <c r="C17" s="11"/>
      <c r="D17" s="9"/>
    </row>
    <row r="18" spans="1:4">
      <c r="A18" s="6" t="s">
        <v>16</v>
      </c>
      <c r="B18" s="7">
        <f>'[1]ADM DIRETA'!$AC$30</f>
        <v>3169340.7899999996</v>
      </c>
      <c r="C18" s="11"/>
      <c r="D18" s="9"/>
    </row>
    <row r="19" spans="1:4">
      <c r="A19" s="6" t="s">
        <v>17</v>
      </c>
      <c r="B19" s="7">
        <f>'[1]ADM DIRETA'!$AC$34</f>
        <v>11246348.479999999</v>
      </c>
      <c r="C19" s="11"/>
      <c r="D19" s="9"/>
    </row>
    <row r="20" spans="1:4">
      <c r="A20" s="6" t="s">
        <v>18</v>
      </c>
      <c r="B20" s="7">
        <f>'[1]ADM DIRETA'!$AC$35</f>
        <v>882664.9</v>
      </c>
      <c r="C20" s="11"/>
      <c r="D20" s="9"/>
    </row>
    <row r="21" spans="1:4">
      <c r="A21" s="6" t="s">
        <v>19</v>
      </c>
      <c r="B21" s="7">
        <f>'[1]ADM DIRETA'!$AC$36</f>
        <v>45632750.210000001</v>
      </c>
      <c r="C21" s="11"/>
      <c r="D21" s="9"/>
    </row>
    <row r="22" spans="1:4">
      <c r="A22" s="6" t="s">
        <v>20</v>
      </c>
      <c r="B22" s="7">
        <f>'[1]ADM DIRETA'!$AC$38</f>
        <v>17574427.779999997</v>
      </c>
      <c r="D22" s="9"/>
    </row>
    <row r="23" spans="1:4">
      <c r="A23" s="6" t="s">
        <v>21</v>
      </c>
      <c r="B23" s="7">
        <f>'[1]ADM DIRETA'!$AC$39</f>
        <v>3436197.82</v>
      </c>
      <c r="D23" s="9"/>
    </row>
    <row r="24" spans="1:4">
      <c r="A24" s="6" t="s">
        <v>22</v>
      </c>
      <c r="B24" s="7">
        <f>'[1]ADM DIRETA'!$AC$40</f>
        <v>8031837.6800000006</v>
      </c>
      <c r="D24" s="9"/>
    </row>
    <row r="25" spans="1:4">
      <c r="A25" s="6" t="s">
        <v>23</v>
      </c>
      <c r="B25" s="7">
        <f>'[1]ADM DIRETA'!$AC$41</f>
        <v>1483513.4200000002</v>
      </c>
      <c r="D25" s="9"/>
    </row>
    <row r="26" spans="1:4">
      <c r="A26" s="6" t="s">
        <v>24</v>
      </c>
      <c r="B26" s="7">
        <f>'[1]ADM DIRETA'!$AC$42</f>
        <v>1204378.2000000002</v>
      </c>
      <c r="D26" s="9"/>
    </row>
    <row r="27" spans="1:4">
      <c r="A27" s="6" t="s">
        <v>25</v>
      </c>
      <c r="B27" s="7">
        <f>'[1]ADM DIRETA'!$AC$44</f>
        <v>1762895.01</v>
      </c>
      <c r="D27" s="9"/>
    </row>
    <row r="28" spans="1:4">
      <c r="A28" s="6" t="s">
        <v>26</v>
      </c>
      <c r="B28" s="7">
        <f>'[1]ADM DIRETA'!$AC$46</f>
        <v>1096420.9899999998</v>
      </c>
      <c r="D28" s="9"/>
    </row>
    <row r="29" spans="1:4">
      <c r="A29" s="6" t="s">
        <v>27</v>
      </c>
      <c r="B29" s="7">
        <f>'[1]ADM DIRETA'!$AC$47</f>
        <v>78029.899999999994</v>
      </c>
      <c r="D29" s="9"/>
    </row>
    <row r="30" spans="1:4">
      <c r="A30" s="6" t="s">
        <v>28</v>
      </c>
      <c r="B30" s="7">
        <f>'[1]ADM DIRETA'!$AC$49</f>
        <v>183863.36</v>
      </c>
      <c r="D30" s="9"/>
    </row>
    <row r="31" spans="1:4">
      <c r="A31" s="6" t="s">
        <v>29</v>
      </c>
      <c r="B31" s="7">
        <f>'[1]ADM DIRETA'!$AC$51</f>
        <v>11226968.74</v>
      </c>
      <c r="D31" s="9"/>
    </row>
    <row r="32" spans="1:4">
      <c r="A32" s="12" t="s">
        <v>30</v>
      </c>
      <c r="B32" s="7">
        <f>'[1]ADM DIRETA'!$AC$52</f>
        <v>226685.06</v>
      </c>
      <c r="D32" s="9"/>
    </row>
    <row r="33" spans="1:4">
      <c r="A33" s="6" t="s">
        <v>31</v>
      </c>
      <c r="B33" s="7">
        <f>'[1]ADM DIRETA'!$AC$54</f>
        <v>2097742.4599999995</v>
      </c>
      <c r="D33" s="9"/>
    </row>
    <row r="34" spans="1:4">
      <c r="A34" s="12" t="s">
        <v>32</v>
      </c>
      <c r="B34" s="7">
        <f>'[1]ADM DIRETA'!$AC$56</f>
        <v>573062.35000000009</v>
      </c>
      <c r="D34" s="9"/>
    </row>
    <row r="35" spans="1:4">
      <c r="A35" s="12" t="s">
        <v>26</v>
      </c>
      <c r="B35" s="8">
        <f>[1]LIQUIDOS!$F$34</f>
        <v>0</v>
      </c>
      <c r="D35" s="9"/>
    </row>
    <row r="36" spans="1:4">
      <c r="A36" s="13" t="s">
        <v>33</v>
      </c>
      <c r="B36" s="7">
        <f>'[1]ADM DIRETA'!$AC$62</f>
        <v>183373.29</v>
      </c>
      <c r="D36" s="9"/>
    </row>
    <row r="37" spans="1:4">
      <c r="A37" s="13" t="s">
        <v>34</v>
      </c>
      <c r="B37" s="7">
        <f>'[1]ADM DIRETA'!$AC$64</f>
        <v>408670.70999999996</v>
      </c>
      <c r="D37" s="9"/>
    </row>
    <row r="38" spans="1:4" s="18" customFormat="1">
      <c r="A38" s="14" t="s">
        <v>35</v>
      </c>
      <c r="B38" s="15">
        <f>SUM(B7:B37)</f>
        <v>171021585.24000001</v>
      </c>
      <c r="C38" s="16"/>
      <c r="D38" s="17"/>
    </row>
    <row r="39" spans="1:4">
      <c r="A39" s="19" t="s">
        <v>36</v>
      </c>
      <c r="B39" s="20"/>
      <c r="C39" s="16"/>
    </row>
    <row r="40" spans="1:4">
      <c r="A40" s="21" t="s">
        <v>37</v>
      </c>
      <c r="B40" s="22">
        <f>'[1]ADM INDIRETA'!$J$10</f>
        <v>5591908.3300000001</v>
      </c>
    </row>
    <row r="41" spans="1:4">
      <c r="A41" s="21" t="s">
        <v>38</v>
      </c>
      <c r="B41" s="22">
        <f>'[1]ADM INDIRETA'!$J$11</f>
        <v>3824956.32</v>
      </c>
    </row>
    <row r="42" spans="1:4">
      <c r="A42" s="21" t="s">
        <v>39</v>
      </c>
      <c r="B42" s="22">
        <f>'[1]ADM INDIRETA'!$J$12</f>
        <v>92138.82</v>
      </c>
    </row>
    <row r="43" spans="1:4">
      <c r="A43" s="21" t="s">
        <v>40</v>
      </c>
      <c r="B43" s="22">
        <f>'[1]ADM INDIRETA'!$J$13</f>
        <v>1842730.1700000002</v>
      </c>
    </row>
    <row r="44" spans="1:4">
      <c r="A44" s="21" t="s">
        <v>41</v>
      </c>
      <c r="B44" s="22">
        <f>'[1]ADM INDIRETA'!$J$14</f>
        <v>678623.3600000001</v>
      </c>
    </row>
    <row r="45" spans="1:4">
      <c r="A45" s="21" t="s">
        <v>42</v>
      </c>
      <c r="B45" s="22">
        <f>'[1]ADM INDIRETA'!$J$15</f>
        <v>95557.770000000019</v>
      </c>
    </row>
    <row r="46" spans="1:4">
      <c r="A46" s="21" t="s">
        <v>43</v>
      </c>
      <c r="B46" s="22">
        <f>'[1]ADM INDIRETA'!$J$16</f>
        <v>916979.41</v>
      </c>
    </row>
    <row r="47" spans="1:4">
      <c r="A47" s="21" t="s">
        <v>44</v>
      </c>
      <c r="B47" s="22">
        <f>'[1]ADM INDIRETA'!$J$17</f>
        <v>98282.97</v>
      </c>
    </row>
    <row r="48" spans="1:4">
      <c r="A48" s="21" t="s">
        <v>45</v>
      </c>
      <c r="B48" s="23">
        <f>'[1]IND FR 4O'!$I$10</f>
        <v>5627950.6200000001</v>
      </c>
    </row>
    <row r="49" spans="1:2">
      <c r="A49" s="21" t="s">
        <v>46</v>
      </c>
      <c r="B49" s="23">
        <f>'[1]IND FR 4O'!$I$11</f>
        <v>803563.78</v>
      </c>
    </row>
    <row r="50" spans="1:2" ht="15" thickBot="1">
      <c r="A50" s="24" t="s">
        <v>47</v>
      </c>
      <c r="B50" s="25">
        <f>'[1]INATIVO PENSIONISTAS'!$D$18</f>
        <v>20733562.140000001</v>
      </c>
    </row>
    <row r="51" spans="1:2" s="18" customFormat="1" ht="15" thickBot="1">
      <c r="A51" s="26" t="s">
        <v>48</v>
      </c>
      <c r="B51" s="27">
        <f>SUM(B40:B50)</f>
        <v>40306253.689999998</v>
      </c>
    </row>
    <row r="52" spans="1:2" ht="16.5" thickBot="1">
      <c r="A52" s="28" t="s">
        <v>4</v>
      </c>
      <c r="B52" s="29">
        <f>B38+B51</f>
        <v>211327838.93000001</v>
      </c>
    </row>
  </sheetData>
  <mergeCells count="1">
    <mergeCell ref="A6:B6"/>
  </mergeCells>
  <printOptions horizontalCentered="1" gridLines="1" gridLinesSet="0"/>
  <pageMargins left="0" right="0" top="0.39370078740157483" bottom="0.39370078740157483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CONS GERAL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 Sead</dc:creator>
  <cp:lastModifiedBy>JOAO</cp:lastModifiedBy>
  <dcterms:created xsi:type="dcterms:W3CDTF">2014-05-16T17:03:00Z</dcterms:created>
  <dcterms:modified xsi:type="dcterms:W3CDTF">2014-05-20T14:24:14Z</dcterms:modified>
</cp:coreProperties>
</file>